
<file path=[Content_Types].xml><?xml version="1.0" encoding="utf-8"?>
<Types xmlns="http://schemas.openxmlformats.org/package/2006/content-types">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Width="25600" windowHeight="12000" tabRatio="1000" activeTab="4"/>
  </bookViews>
  <sheets>
    <sheet name="DevOps-DevSecOps" sheetId="10" r:id="rId1"/>
    <sheet name="Terraform" sheetId="6" r:id="rId2"/>
    <sheet name="SRE" sheetId="2" r:id="rId3"/>
    <sheet name="Ansible" sheetId="4" r:id="rId4"/>
    <sheet name="Graffana Kibana &amp; Prometheus" sheetId="12" r:id="rId5"/>
    <sheet name="Graffana" sheetId="34" r:id="rId6"/>
    <sheet name="Splunk" sheetId="5" r:id="rId7"/>
    <sheet name="Dynatrace" sheetId="3" r:id="rId8"/>
    <sheet name="Cloud" sheetId="30" r:id="rId9"/>
    <sheet name="Azure Monitoring" sheetId="11" r:id="rId10"/>
    <sheet name="Linux &amp; Networking" sheetId="7" r:id="rId11"/>
    <sheet name="AIOps" sheetId="16" r:id="rId12"/>
    <sheet name="Azure AI" sheetId="33" r:id="rId13"/>
    <sheet name="People Manager" sheetId="32" r:id="rId14"/>
    <sheet name="Docker" sheetId="9" r:id="rId15"/>
    <sheet name="Jenkins" sheetId="29" r:id="rId16"/>
    <sheet name="Shell Scripting" sheetId="31" r:id="rId17"/>
    <sheet name="Database" sheetId="28" r:id="rId18"/>
    <sheet name="ELK" sheetId="26" r:id="rId19"/>
    <sheet name="Git " sheetId="27" r:id="rId20"/>
    <sheet name="Automation Lead" sheetId="25" r:id="rId21"/>
    <sheet name="Python" sheetId="17" r:id="rId22"/>
    <sheet name="Change Management" sheetId="18" r:id="rId23"/>
    <sheet name="Incident &amp; Problem Management " sheetId="19" r:id="rId24"/>
    <sheet name="Process Integration" sheetId="20" r:id="rId25"/>
    <sheet name="Service Improvment" sheetId="21" r:id="rId26"/>
    <sheet name="AppDynamic" sheetId="23" r:id="rId27"/>
    <sheet name="Chef &amp; Puppet" sheetId="14" r:id="rId28"/>
    <sheet name="Cloud Watch ,DataDog &amp; NewRelic" sheetId="15" r:id="rId2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2821509E24294BFA999E1E6BB3DFBAC3" descr="flow"/>
        <xdr:cNvPicPr/>
      </xdr:nvPicPr>
      <xdr:blipFill>
        <a:blip r:embed="rId1"/>
        <a:stretch>
          <a:fillRect/>
        </a:stretch>
      </xdr:blipFill>
      <xdr:spPr>
        <a:xfrm>
          <a:off x="0" y="0"/>
          <a:ext cx="7016750" cy="3454400"/>
        </a:xfrm>
        <a:prstGeom prst="rect">
          <a:avLst/>
        </a:prstGeom>
      </xdr:spPr>
    </xdr:pic>
  </etc:cellImage>
  <etc:cellImage>
    <xdr:pic>
      <xdr:nvPicPr>
        <xdr:cNvPr id="3" name="ID_CC3A8499760F46F8AB4C679855F87CC7" descr="lb"/>
        <xdr:cNvPicPr/>
      </xdr:nvPicPr>
      <xdr:blipFill>
        <a:blip r:embed="rId2"/>
        <a:stretch>
          <a:fillRect/>
        </a:stretch>
      </xdr:blipFill>
      <xdr:spPr>
        <a:xfrm>
          <a:off x="0" y="0"/>
          <a:ext cx="6934200" cy="5721350"/>
        </a:xfrm>
        <a:prstGeom prst="rect">
          <a:avLst/>
        </a:prstGeom>
      </xdr:spPr>
    </xdr:pic>
  </etc:cellImage>
  <etc:cellImage>
    <xdr:pic>
      <xdr:nvPicPr>
        <xdr:cNvPr id="4" name="ID_7D2C5A0839CC499A8D6C72A14471EFC6" descr="ssl"/>
        <xdr:cNvPicPr/>
      </xdr:nvPicPr>
      <xdr:blipFill>
        <a:blip r:embed="rId3"/>
        <a:stretch>
          <a:fillRect/>
        </a:stretch>
      </xdr:blipFill>
      <xdr:spPr>
        <a:xfrm>
          <a:off x="0" y="0"/>
          <a:ext cx="6705600" cy="6858000"/>
        </a:xfrm>
        <a:prstGeom prst="rect">
          <a:avLst/>
        </a:prstGeom>
      </xdr:spPr>
    </xdr:pic>
  </etc:cellImage>
  <etc:cellImage>
    <xdr:pic>
      <xdr:nvPicPr>
        <xdr:cNvPr id="5" name="ID_010B971B95A0494C88B2739426C7EEFD" descr="ci"/>
        <xdr:cNvPicPr/>
      </xdr:nvPicPr>
      <xdr:blipFill>
        <a:blip r:embed="rId4"/>
        <a:stretch>
          <a:fillRect/>
        </a:stretch>
      </xdr:blipFill>
      <xdr:spPr>
        <a:xfrm>
          <a:off x="0" y="0"/>
          <a:ext cx="6362700" cy="3473450"/>
        </a:xfrm>
        <a:prstGeom prst="rect">
          <a:avLst/>
        </a:prstGeom>
      </xdr:spPr>
    </xdr:pic>
  </etc:cellImage>
  <etc:cellImage>
    <xdr:pic>
      <xdr:nvPicPr>
        <xdr:cNvPr id="6" name="ID_23F8C37D0B6B4AB89594F8DF6852F441" descr="cont"/>
        <xdr:cNvPicPr/>
      </xdr:nvPicPr>
      <xdr:blipFill>
        <a:blip r:embed="rId5"/>
        <a:stretch>
          <a:fillRect/>
        </a:stretch>
      </xdr:blipFill>
      <xdr:spPr>
        <a:xfrm>
          <a:off x="0" y="0"/>
          <a:ext cx="6153150" cy="2978150"/>
        </a:xfrm>
        <a:prstGeom prst="rect">
          <a:avLst/>
        </a:prstGeom>
      </xdr:spPr>
    </xdr:pic>
  </etc:cellImage>
  <etc:cellImage>
    <xdr:pic>
      <xdr:nvPicPr>
        <xdr:cNvPr id="7" name="ID_63EDA22D24F8438AAD8F5563B6EA8A17" descr="docker"/>
        <xdr:cNvPicPr/>
      </xdr:nvPicPr>
      <xdr:blipFill>
        <a:blip r:embed="rId6"/>
        <a:stretch>
          <a:fillRect/>
        </a:stretch>
      </xdr:blipFill>
      <xdr:spPr>
        <a:xfrm>
          <a:off x="0" y="0"/>
          <a:ext cx="6330950" cy="5454650"/>
        </a:xfrm>
        <a:prstGeom prst="rect">
          <a:avLst/>
        </a:prstGeom>
      </xdr:spPr>
    </xdr:pic>
  </etc:cellImage>
  <etc:cellImage>
    <xdr:pic>
      <xdr:nvPicPr>
        <xdr:cNvPr id="8" name="ID_3F62844F8A034C1AB6F576DE89021DA1" descr="portable"/>
        <xdr:cNvPicPr/>
      </xdr:nvPicPr>
      <xdr:blipFill>
        <a:blip r:embed="rId7"/>
        <a:stretch>
          <a:fillRect/>
        </a:stretch>
      </xdr:blipFill>
      <xdr:spPr>
        <a:xfrm>
          <a:off x="0" y="0"/>
          <a:ext cx="6858000" cy="5086350"/>
        </a:xfrm>
        <a:prstGeom prst="rect">
          <a:avLst/>
        </a:prstGeom>
      </xdr:spPr>
    </xdr:pic>
  </etc:cellImage>
  <etc:cellImage>
    <xdr:pic>
      <xdr:nvPicPr>
        <xdr:cNvPr id="9" name="ID_44F1E41B37B945A7B89BE2E12DDB7DC8" descr="createcontainer"/>
        <xdr:cNvPicPr/>
      </xdr:nvPicPr>
      <xdr:blipFill>
        <a:blip r:embed="rId8"/>
        <a:stretch>
          <a:fillRect/>
        </a:stretch>
      </xdr:blipFill>
      <xdr:spPr>
        <a:xfrm>
          <a:off x="0" y="0"/>
          <a:ext cx="5283200" cy="7588250"/>
        </a:xfrm>
        <a:prstGeom prst="rect">
          <a:avLst/>
        </a:prstGeom>
      </xdr:spPr>
    </xdr:pic>
  </etc:cellImage>
  <etc:cellImage>
    <xdr:pic>
      <xdr:nvPicPr>
        <xdr:cNvPr id="11" name="ID_9FFA8224069847B8B8337B310BDFFB8A" descr="redblack"/>
        <xdr:cNvPicPr/>
      </xdr:nvPicPr>
      <xdr:blipFill>
        <a:blip r:embed="rId9"/>
        <a:stretch>
          <a:fillRect/>
        </a:stretch>
      </xdr:blipFill>
      <xdr:spPr>
        <a:xfrm>
          <a:off x="0" y="0"/>
          <a:ext cx="7639050" cy="3524250"/>
        </a:xfrm>
        <a:prstGeom prst="rect">
          <a:avLst/>
        </a:prstGeom>
      </xdr:spPr>
    </xdr:pic>
  </etc:cellImage>
  <etc:cellImage>
    <xdr:pic>
      <xdr:nvPicPr>
        <xdr:cNvPr id="12" name="ID_7912D20DE5C049A087674FC22C56DABD" descr="blue"/>
        <xdr:cNvPicPr/>
      </xdr:nvPicPr>
      <xdr:blipFill>
        <a:blip r:embed="rId10"/>
        <a:stretch>
          <a:fillRect/>
        </a:stretch>
      </xdr:blipFill>
      <xdr:spPr>
        <a:xfrm>
          <a:off x="0" y="0"/>
          <a:ext cx="7683500" cy="3562350"/>
        </a:xfrm>
        <a:prstGeom prst="rect">
          <a:avLst/>
        </a:prstGeom>
      </xdr:spPr>
    </xdr:pic>
  </etc:cellImage>
  <etc:cellImage>
    <xdr:pic>
      <xdr:nvPicPr>
        <xdr:cNvPr id="13" name="ID_68F40F82DA114B268A6FBB33EAD6D9B8" descr="dc"/>
        <xdr:cNvPicPr/>
      </xdr:nvPicPr>
      <xdr:blipFill>
        <a:blip r:embed="rId11"/>
        <a:stretch>
          <a:fillRect/>
        </a:stretch>
      </xdr:blipFill>
      <xdr:spPr>
        <a:xfrm>
          <a:off x="0" y="0"/>
          <a:ext cx="6921500" cy="3606800"/>
        </a:xfrm>
        <a:prstGeom prst="rect">
          <a:avLst/>
        </a:prstGeom>
      </xdr:spPr>
    </xdr:pic>
  </etc:cellImage>
  <etc:cellImage>
    <xdr:pic>
      <xdr:nvPicPr>
        <xdr:cNvPr id="14" name="ID_B48F2532C33B4442ADEE967AA1BDEB9C" descr="packet"/>
        <xdr:cNvPicPr/>
      </xdr:nvPicPr>
      <xdr:blipFill>
        <a:blip r:embed="rId12"/>
        <a:stretch>
          <a:fillRect/>
        </a:stretch>
      </xdr:blipFill>
      <xdr:spPr>
        <a:xfrm>
          <a:off x="0" y="0"/>
          <a:ext cx="7435850" cy="3752850"/>
        </a:xfrm>
        <a:prstGeom prst="rect">
          <a:avLst/>
        </a:prstGeom>
      </xdr:spPr>
    </xdr:pic>
  </etc:cellImage>
  <etc:cellImage>
    <xdr:pic>
      <xdr:nvPicPr>
        <xdr:cNvPr id="16" name="ID_6A55884F655E49D4805AC931DB71CE7C" descr="sleep"/>
        <xdr:cNvPicPr/>
      </xdr:nvPicPr>
      <xdr:blipFill>
        <a:blip r:embed="rId13"/>
        <a:stretch>
          <a:fillRect/>
        </a:stretch>
      </xdr:blipFill>
      <xdr:spPr>
        <a:xfrm>
          <a:off x="0" y="0"/>
          <a:ext cx="7245350" cy="3390900"/>
        </a:xfrm>
        <a:prstGeom prst="rect">
          <a:avLst/>
        </a:prstGeom>
      </xdr:spPr>
    </xdr:pic>
  </etc:cellImage>
  <etc:cellImage>
    <xdr:pic>
      <xdr:nvPicPr>
        <xdr:cNvPr id="17" name="ID_C86D6F2286E746E4B86B15740438E6FB" descr="short"/>
        <xdr:cNvPicPr/>
      </xdr:nvPicPr>
      <xdr:blipFill>
        <a:blip r:embed="rId14"/>
        <a:stretch>
          <a:fillRect/>
        </a:stretch>
      </xdr:blipFill>
      <xdr:spPr>
        <a:xfrm>
          <a:off x="0" y="0"/>
          <a:ext cx="6826250" cy="3397250"/>
        </a:xfrm>
        <a:prstGeom prst="rect">
          <a:avLst/>
        </a:prstGeom>
      </xdr:spPr>
    </xdr:pic>
  </etc:cellImage>
  <etc:cellImage>
    <xdr:pic>
      <xdr:nvPicPr>
        <xdr:cNvPr id="18" name="ID_A5AFA95B68034894B715D1E619BF3556" descr="dns"/>
        <xdr:cNvPicPr/>
      </xdr:nvPicPr>
      <xdr:blipFill>
        <a:blip r:embed="rId15"/>
        <a:stretch>
          <a:fillRect/>
        </a:stretch>
      </xdr:blipFill>
      <xdr:spPr>
        <a:xfrm>
          <a:off x="0" y="0"/>
          <a:ext cx="7035800" cy="2597150"/>
        </a:xfrm>
        <a:prstGeom prst="rect">
          <a:avLst/>
        </a:prstGeom>
      </xdr:spPr>
    </xdr:pic>
  </etc:cellImage>
  <etc:cellImage>
    <xdr:pic>
      <xdr:nvPicPr>
        <xdr:cNvPr id="19" name="ID_58DBDBD404CD48859C346C1B3E11B1AA" descr="dhcp"/>
        <xdr:cNvPicPr/>
      </xdr:nvPicPr>
      <xdr:blipFill>
        <a:blip r:embed="rId16"/>
        <a:stretch>
          <a:fillRect/>
        </a:stretch>
      </xdr:blipFill>
      <xdr:spPr>
        <a:xfrm>
          <a:off x="0" y="0"/>
          <a:ext cx="6654800" cy="2882900"/>
        </a:xfrm>
        <a:prstGeom prst="rect">
          <a:avLst/>
        </a:prstGeom>
      </xdr:spPr>
    </xdr:pic>
  </etc:cellImage>
  <etc:cellImage>
    <xdr:pic>
      <xdr:nvPicPr>
        <xdr:cNvPr id="20" name="ID_D2E9727E21004287A8A2EF13DA8C8A28" descr="virtual"/>
        <xdr:cNvPicPr/>
      </xdr:nvPicPr>
      <xdr:blipFill>
        <a:blip r:embed="rId17"/>
        <a:stretch>
          <a:fillRect/>
        </a:stretch>
      </xdr:blipFill>
      <xdr:spPr>
        <a:xfrm>
          <a:off x="0" y="0"/>
          <a:ext cx="7245350" cy="3321050"/>
        </a:xfrm>
        <a:prstGeom prst="rect">
          <a:avLst/>
        </a:prstGeom>
      </xdr:spPr>
    </xdr:pic>
  </etc:cellImage>
  <etc:cellImage>
    <xdr:pic>
      <xdr:nvPicPr>
        <xdr:cNvPr id="21" name="ID_13CB2B8272BF464ABC57D2E128A66C1D" descr="raid"/>
        <xdr:cNvPicPr/>
      </xdr:nvPicPr>
      <xdr:blipFill>
        <a:blip r:embed="rId18"/>
        <a:stretch>
          <a:fillRect/>
        </a:stretch>
      </xdr:blipFill>
      <xdr:spPr>
        <a:xfrm>
          <a:off x="0" y="0"/>
          <a:ext cx="7340600" cy="3911600"/>
        </a:xfrm>
        <a:prstGeom prst="rect">
          <a:avLst/>
        </a:prstGeom>
      </xdr:spPr>
    </xdr:pic>
  </etc:cellImage>
  <etc:cellImage>
    <xdr:pic>
      <xdr:nvPicPr>
        <xdr:cNvPr id="22" name="ID_A69FBAB23B684166BD5A3B075C0E7420" descr="caching"/>
        <xdr:cNvPicPr/>
      </xdr:nvPicPr>
      <xdr:blipFill>
        <a:blip r:embed="rId19"/>
        <a:stretch>
          <a:fillRect/>
        </a:stretch>
      </xdr:blipFill>
      <xdr:spPr>
        <a:xfrm>
          <a:off x="0" y="0"/>
          <a:ext cx="6553200" cy="2311400"/>
        </a:xfrm>
        <a:prstGeom prst="rect">
          <a:avLst/>
        </a:prstGeom>
      </xdr:spPr>
    </xdr:pic>
  </etc:cellImage>
  <etc:cellImage>
    <xdr:pic>
      <xdr:nvPicPr>
        <xdr:cNvPr id="23" name="ID_33A0F9C8C1C04490B3998966984F921F" descr="sharding"/>
        <xdr:cNvPicPr/>
      </xdr:nvPicPr>
      <xdr:blipFill>
        <a:blip r:embed="rId20"/>
        <a:stretch>
          <a:fillRect/>
        </a:stretch>
      </xdr:blipFill>
      <xdr:spPr>
        <a:xfrm>
          <a:off x="0" y="0"/>
          <a:ext cx="6654800" cy="3149600"/>
        </a:xfrm>
        <a:prstGeom prst="rect">
          <a:avLst/>
        </a:prstGeom>
      </xdr:spPr>
    </xdr:pic>
  </etc:cellImage>
  <etc:cellImage>
    <xdr:pic>
      <xdr:nvPicPr>
        <xdr:cNvPr id="24" name="ID_0A27F56D6DB740C88EE65AB4785D08ED" descr="scaling"/>
        <xdr:cNvPicPr/>
      </xdr:nvPicPr>
      <xdr:blipFill>
        <a:blip r:embed="rId21"/>
        <a:stretch>
          <a:fillRect/>
        </a:stretch>
      </xdr:blipFill>
      <xdr:spPr>
        <a:xfrm>
          <a:off x="0" y="0"/>
          <a:ext cx="6972300" cy="6134100"/>
        </a:xfrm>
        <a:prstGeom prst="rect">
          <a:avLst/>
        </a:prstGeom>
      </xdr:spPr>
    </xdr:pic>
  </etc:cellImage>
  <etc:cellImage>
    <xdr:pic>
      <xdr:nvPicPr>
        <xdr:cNvPr id="26" name="ID_78245D8EA7E3490FA9F1A6486D56EB17" descr="run"/>
        <xdr:cNvPicPr/>
      </xdr:nvPicPr>
      <xdr:blipFill>
        <a:blip r:embed="rId22"/>
        <a:stretch>
          <a:fillRect/>
        </a:stretch>
      </xdr:blipFill>
      <xdr:spPr>
        <a:xfrm>
          <a:off x="0" y="0"/>
          <a:ext cx="4730115" cy="2844800"/>
        </a:xfrm>
        <a:prstGeom prst="rect">
          <a:avLst/>
        </a:prstGeom>
      </xdr:spPr>
    </xdr:pic>
  </etc:cellImage>
  <etc:cellImage>
    <xdr:pic>
      <xdr:nvPicPr>
        <xdr:cNvPr id="27" name="ID_C2C2301070DF4DDABE6F062EF6AEB985" descr="cidrn"/>
        <xdr:cNvPicPr/>
      </xdr:nvPicPr>
      <xdr:blipFill>
        <a:blip r:embed="rId23"/>
        <a:stretch>
          <a:fillRect/>
        </a:stretch>
      </xdr:blipFill>
      <xdr:spPr>
        <a:xfrm>
          <a:off x="0" y="0"/>
          <a:ext cx="6902450" cy="3473450"/>
        </a:xfrm>
        <a:prstGeom prst="rect">
          <a:avLst/>
        </a:prstGeom>
      </xdr:spPr>
    </xdr:pic>
  </etc:cellImage>
  <etc:cellImage>
    <xdr:pic>
      <xdr:nvPicPr>
        <xdr:cNvPr id="28" name="ID_E15A6C2AC81E42148550F9B46FC9A660" descr="example"/>
        <xdr:cNvPicPr/>
      </xdr:nvPicPr>
      <xdr:blipFill>
        <a:blip r:embed="rId24"/>
        <a:stretch>
          <a:fillRect/>
        </a:stretch>
      </xdr:blipFill>
      <xdr:spPr>
        <a:xfrm>
          <a:off x="0" y="0"/>
          <a:ext cx="6286500" cy="6045200"/>
        </a:xfrm>
        <a:prstGeom prst="rect">
          <a:avLst/>
        </a:prstGeom>
      </xdr:spPr>
    </xdr:pic>
  </etc:cellImage>
  <etc:cellImage>
    <xdr:pic>
      <xdr:nvPicPr>
        <xdr:cNvPr id="29" name="ID_287D4538CC6240E780048E48252FD4AB" descr="summary"/>
        <xdr:cNvPicPr/>
      </xdr:nvPicPr>
      <xdr:blipFill>
        <a:blip r:embed="rId25"/>
        <a:stretch>
          <a:fillRect/>
        </a:stretch>
      </xdr:blipFill>
      <xdr:spPr>
        <a:xfrm>
          <a:off x="0" y="0"/>
          <a:ext cx="6648450" cy="2819400"/>
        </a:xfrm>
        <a:prstGeom prst="rect">
          <a:avLst/>
        </a:prstGeom>
      </xdr:spPr>
    </xdr:pic>
  </etc:cellImage>
  <etc:cellImage>
    <xdr:pic>
      <xdr:nvPicPr>
        <xdr:cNvPr id="10" name="ID_C4A95250105447AF9E84AA9C044E611E" descr="azuremonitor"/>
        <xdr:cNvPicPr/>
      </xdr:nvPicPr>
      <xdr:blipFill>
        <a:blip r:embed="rId26"/>
        <a:stretch>
          <a:fillRect/>
        </a:stretch>
      </xdr:blipFill>
      <xdr:spPr>
        <a:xfrm>
          <a:off x="0" y="0"/>
          <a:ext cx="6026150" cy="3987165"/>
        </a:xfrm>
        <a:prstGeom prst="rect">
          <a:avLst/>
        </a:prstGeom>
      </xdr:spPr>
    </xdr:pic>
  </etc:cellImage>
  <etc:cellImage>
    <xdr:pic>
      <xdr:nvPicPr>
        <xdr:cNvPr id="15" name="ID_971A1E293CAB4DA399A24ADE27D7B18A" descr="insights"/>
        <xdr:cNvPicPr/>
      </xdr:nvPicPr>
      <xdr:blipFill>
        <a:blip r:embed="rId27"/>
        <a:stretch>
          <a:fillRect/>
        </a:stretch>
      </xdr:blipFill>
      <xdr:spPr>
        <a:xfrm>
          <a:off x="0" y="0"/>
          <a:ext cx="6464300" cy="3848100"/>
        </a:xfrm>
        <a:prstGeom prst="rect">
          <a:avLst/>
        </a:prstGeom>
      </xdr:spPr>
    </xdr:pic>
  </etc:cellImage>
  <etc:cellImage>
    <xdr:pic>
      <xdr:nvPicPr>
        <xdr:cNvPr id="25" name="ID_065E34CCA58D4BBE8F116D6F3E04F920" descr="tele"/>
        <xdr:cNvPicPr/>
      </xdr:nvPicPr>
      <xdr:blipFill>
        <a:blip r:embed="rId28"/>
        <a:stretch>
          <a:fillRect/>
        </a:stretch>
      </xdr:blipFill>
      <xdr:spPr>
        <a:xfrm>
          <a:off x="0" y="0"/>
          <a:ext cx="6438900" cy="3486150"/>
        </a:xfrm>
        <a:prstGeom prst="rect">
          <a:avLst/>
        </a:prstGeom>
      </xdr:spPr>
    </xdr:pic>
  </etc:cellImage>
  <etc:cellImage>
    <xdr:pic>
      <xdr:nvPicPr>
        <xdr:cNvPr id="31" name="ID_1C517C963B8945B7A20FA7E39BFBD60A" descr="run"/>
        <xdr:cNvPicPr/>
      </xdr:nvPicPr>
      <xdr:blipFill>
        <a:blip r:embed="rId29"/>
        <a:stretch>
          <a:fillRect/>
        </a:stretch>
      </xdr:blipFill>
      <xdr:spPr>
        <a:xfrm>
          <a:off x="0" y="0"/>
          <a:ext cx="6102350" cy="5226050"/>
        </a:xfrm>
        <a:prstGeom prst="rect">
          <a:avLst/>
        </a:prstGeom>
      </xdr:spPr>
    </xdr:pic>
  </etc:cellImage>
  <etc:cellImage>
    <xdr:pic>
      <xdr:nvPicPr>
        <xdr:cNvPr id="32" name="ID_97D732557BD441D792C484AA165E5FAF" descr="sre"/>
        <xdr:cNvPicPr/>
      </xdr:nvPicPr>
      <xdr:blipFill>
        <a:blip r:embed="rId30"/>
        <a:stretch>
          <a:fillRect/>
        </a:stretch>
      </xdr:blipFill>
      <xdr:spPr>
        <a:xfrm>
          <a:off x="0" y="0"/>
          <a:ext cx="5683250" cy="6540500"/>
        </a:xfrm>
        <a:prstGeom prst="rect">
          <a:avLst/>
        </a:prstGeom>
      </xdr:spPr>
    </xdr:pic>
  </etc:cellImage>
  <etc:cellImage>
    <xdr:pic>
      <xdr:nvPicPr>
        <xdr:cNvPr id="33" name="ID_1A9855C019334B4D8C08277F9393038A" descr="db"/>
        <xdr:cNvPicPr/>
      </xdr:nvPicPr>
      <xdr:blipFill>
        <a:blip r:embed="rId31"/>
        <a:stretch>
          <a:fillRect/>
        </a:stretch>
      </xdr:blipFill>
      <xdr:spPr>
        <a:xfrm>
          <a:off x="0" y="0"/>
          <a:ext cx="5473700" cy="4705350"/>
        </a:xfrm>
        <a:prstGeom prst="rect">
          <a:avLst/>
        </a:prstGeom>
      </xdr:spPr>
    </xdr:pic>
  </etc:cellImage>
  <etc:cellImage>
    <xdr:pic>
      <xdr:nvPicPr>
        <xdr:cNvPr id="34" name="ID_43A28E9B8CCA439DA9B0949E9C4EA000" descr="sli"/>
        <xdr:cNvPicPr/>
      </xdr:nvPicPr>
      <xdr:blipFill>
        <a:blip r:embed="rId32"/>
        <a:stretch>
          <a:fillRect/>
        </a:stretch>
      </xdr:blipFill>
      <xdr:spPr>
        <a:xfrm>
          <a:off x="0" y="0"/>
          <a:ext cx="5562600" cy="2235200"/>
        </a:xfrm>
        <a:prstGeom prst="rect">
          <a:avLst/>
        </a:prstGeom>
      </xdr:spPr>
    </xdr:pic>
  </etc:cellImage>
  <etc:cellImage>
    <xdr:pic>
      <xdr:nvPicPr>
        <xdr:cNvPr id="35" name="ID_F3BF2329317F4DD4AAFBF1B8F5B1B476" descr="eb"/>
        <xdr:cNvPicPr/>
      </xdr:nvPicPr>
      <xdr:blipFill>
        <a:blip r:embed="rId33"/>
        <a:stretch>
          <a:fillRect/>
        </a:stretch>
      </xdr:blipFill>
      <xdr:spPr>
        <a:xfrm>
          <a:off x="0" y="0"/>
          <a:ext cx="5664200" cy="2406650"/>
        </a:xfrm>
        <a:prstGeom prst="rect">
          <a:avLst/>
        </a:prstGeom>
      </xdr:spPr>
    </xdr:pic>
  </etc:cellImage>
  <etc:cellImage>
    <xdr:pic>
      <xdr:nvPicPr>
        <xdr:cNvPr id="36" name="ID_F8BAAFF6D0AC4233A86B180C118E307C" descr="telem"/>
        <xdr:cNvPicPr/>
      </xdr:nvPicPr>
      <xdr:blipFill>
        <a:blip r:embed="rId34"/>
        <a:stretch>
          <a:fillRect/>
        </a:stretch>
      </xdr:blipFill>
      <xdr:spPr>
        <a:xfrm>
          <a:off x="0" y="0"/>
          <a:ext cx="5791200" cy="1339850"/>
        </a:xfrm>
        <a:prstGeom prst="rect">
          <a:avLst/>
        </a:prstGeom>
      </xdr:spPr>
    </xdr:pic>
  </etc:cellImage>
  <etc:cellImage>
    <xdr:pic>
      <xdr:nvPicPr>
        <xdr:cNvPr id="38" name="ID_56E23D73A92C41C7B45F0326CF59BB9A" descr="rpo"/>
        <xdr:cNvPicPr/>
      </xdr:nvPicPr>
      <xdr:blipFill>
        <a:blip r:embed="rId35"/>
        <a:stretch>
          <a:fillRect/>
        </a:stretch>
      </xdr:blipFill>
      <xdr:spPr>
        <a:xfrm>
          <a:off x="0" y="0"/>
          <a:ext cx="5492750" cy="2952750"/>
        </a:xfrm>
        <a:prstGeom prst="rect">
          <a:avLst/>
        </a:prstGeom>
      </xdr:spPr>
    </xdr:pic>
  </etc:cellImage>
  <etc:cellImage>
    <xdr:pic>
      <xdr:nvPicPr>
        <xdr:cNvPr id="30" name="ID_507E6D576A314C52902DC4AF6AA5D6F6" descr="appservice"/>
        <xdr:cNvPicPr/>
      </xdr:nvPicPr>
      <xdr:blipFill>
        <a:blip r:embed="rId36"/>
        <a:stretch>
          <a:fillRect/>
        </a:stretch>
      </xdr:blipFill>
      <xdr:spPr>
        <a:xfrm>
          <a:off x="0" y="0"/>
          <a:ext cx="5721350" cy="7124700"/>
        </a:xfrm>
        <a:prstGeom prst="rect">
          <a:avLst/>
        </a:prstGeom>
      </xdr:spPr>
    </xdr:pic>
  </etc:cellImage>
  <etc:cellImage>
    <xdr:pic>
      <xdr:nvPicPr>
        <xdr:cNvPr id="39" name="ID_ABDCC2E9853745B7860D3C1F3BC7FC1F" descr="cname"/>
        <xdr:cNvPicPr/>
      </xdr:nvPicPr>
      <xdr:blipFill>
        <a:blip r:embed="rId37"/>
        <a:stretch>
          <a:fillRect/>
        </a:stretch>
      </xdr:blipFill>
      <xdr:spPr>
        <a:xfrm>
          <a:off x="0" y="0"/>
          <a:ext cx="5676900" cy="2959100"/>
        </a:xfrm>
        <a:prstGeom prst="rect">
          <a:avLst/>
        </a:prstGeom>
      </xdr:spPr>
    </xdr:pic>
  </etc:cellImage>
  <etc:cellImage>
    <xdr:pic>
      <xdr:nvPicPr>
        <xdr:cNvPr id="40" name="ID_75326B33A15A434A9EA433D9273FEEF3" descr="tcpdump"/>
        <xdr:cNvPicPr/>
      </xdr:nvPicPr>
      <xdr:blipFill>
        <a:blip r:embed="rId38"/>
        <a:stretch>
          <a:fillRect/>
        </a:stretch>
      </xdr:blipFill>
      <xdr:spPr>
        <a:xfrm>
          <a:off x="0" y="0"/>
          <a:ext cx="5988050" cy="1714500"/>
        </a:xfrm>
        <a:prstGeom prst="rect">
          <a:avLst/>
        </a:prstGeom>
      </xdr:spPr>
    </xdr:pic>
  </etc:cellImage>
  <etc:cellImage>
    <xdr:pic>
      <xdr:nvPicPr>
        <xdr:cNvPr id="41" name="ID_0EB857B5628B41BE90201C676D5F1AE0" descr="sg"/>
        <xdr:cNvPicPr/>
      </xdr:nvPicPr>
      <xdr:blipFill>
        <a:blip r:embed="rId39"/>
        <a:stretch>
          <a:fillRect/>
        </a:stretch>
      </xdr:blipFill>
      <xdr:spPr>
        <a:xfrm>
          <a:off x="0" y="0"/>
          <a:ext cx="5511800" cy="5829300"/>
        </a:xfrm>
        <a:prstGeom prst="rect">
          <a:avLst/>
        </a:prstGeom>
      </xdr:spPr>
    </xdr:pic>
  </etc:cellImage>
  <etc:cellImage>
    <xdr:pic>
      <xdr:nvPicPr>
        <xdr:cNvPr id="42" name="ID_D9B6F67E916F434EB794FCBD135E23AD" descr="kuber"/>
        <xdr:cNvPicPr/>
      </xdr:nvPicPr>
      <xdr:blipFill>
        <a:blip r:embed="rId40"/>
        <a:stretch>
          <a:fillRect/>
        </a:stretch>
      </xdr:blipFill>
      <xdr:spPr>
        <a:xfrm>
          <a:off x="0" y="0"/>
          <a:ext cx="7016750" cy="5238750"/>
        </a:xfrm>
        <a:prstGeom prst="rect">
          <a:avLst/>
        </a:prstGeom>
      </xdr:spPr>
    </xdr:pic>
  </etc:cellImage>
  <etc:cellImage>
    <xdr:pic>
      <xdr:nvPicPr>
        <xdr:cNvPr id="43" name="ID_C5952A1E3BC64CBAAF91F3D7323591CD" descr="kk"/>
        <xdr:cNvPicPr/>
      </xdr:nvPicPr>
      <xdr:blipFill>
        <a:blip r:embed="rId41"/>
        <a:stretch>
          <a:fillRect/>
        </a:stretch>
      </xdr:blipFill>
      <xdr:spPr>
        <a:xfrm>
          <a:off x="0" y="0"/>
          <a:ext cx="5568950" cy="4730115"/>
        </a:xfrm>
        <a:prstGeom prst="rect">
          <a:avLst/>
        </a:prstGeom>
      </xdr:spPr>
    </xdr:pic>
  </etc:cellImage>
  <etc:cellImage>
    <xdr:pic>
      <xdr:nvPicPr>
        <xdr:cNvPr id="44" name="ID_16D184CC395140F9AA7ABE7F7D5500B0" descr="pod"/>
        <xdr:cNvPicPr/>
      </xdr:nvPicPr>
      <xdr:blipFill>
        <a:blip r:embed="rId42"/>
        <a:stretch>
          <a:fillRect/>
        </a:stretch>
      </xdr:blipFill>
      <xdr:spPr>
        <a:xfrm>
          <a:off x="0" y="0"/>
          <a:ext cx="3530600" cy="6610350"/>
        </a:xfrm>
        <a:prstGeom prst="rect">
          <a:avLst/>
        </a:prstGeom>
      </xdr:spPr>
    </xdr:pic>
  </etc:cellImage>
  <etc:cellImage>
    <xdr:pic>
      <xdr:nvPicPr>
        <xdr:cNvPr id="45" name="ID_9A89287DE4C24BC18D0319D490CBB3CA" descr="data"/>
        <xdr:cNvPicPr/>
      </xdr:nvPicPr>
      <xdr:blipFill>
        <a:blip r:embed="rId43"/>
        <a:stretch>
          <a:fillRect/>
        </a:stretch>
      </xdr:blipFill>
      <xdr:spPr>
        <a:xfrm>
          <a:off x="0" y="0"/>
          <a:ext cx="5873750" cy="1778000"/>
        </a:xfrm>
        <a:prstGeom prst="rect">
          <a:avLst/>
        </a:prstGeom>
      </xdr:spPr>
    </xdr:pic>
  </etc:cellImage>
  <etc:cellImage>
    <xdr:pic>
      <xdr:nvPicPr>
        <xdr:cNvPr id="46" name="ID_8418F1F6968C4BEF951F59D728693087" descr="routing"/>
        <xdr:cNvPicPr/>
      </xdr:nvPicPr>
      <xdr:blipFill>
        <a:blip r:embed="rId44"/>
        <a:stretch>
          <a:fillRect/>
        </a:stretch>
      </xdr:blipFill>
      <xdr:spPr>
        <a:xfrm>
          <a:off x="0" y="0"/>
          <a:ext cx="6007100" cy="5378450"/>
        </a:xfrm>
        <a:prstGeom prst="rect">
          <a:avLst/>
        </a:prstGeom>
      </xdr:spPr>
    </xdr:pic>
  </etc:cellImage>
  <etc:cellImage>
    <xdr:pic>
      <xdr:nvPicPr>
        <xdr:cNvPr id="47" name="ID_0247AB8080D4458AA4E27E5E21901D97" descr="sto"/>
        <xdr:cNvPicPr/>
      </xdr:nvPicPr>
      <xdr:blipFill>
        <a:blip r:embed="rId45"/>
        <a:stretch>
          <a:fillRect/>
        </a:stretch>
      </xdr:blipFill>
      <xdr:spPr>
        <a:xfrm>
          <a:off x="0" y="0"/>
          <a:ext cx="5657850" cy="3238500"/>
        </a:xfrm>
        <a:prstGeom prst="rect">
          <a:avLst/>
        </a:prstGeom>
      </xdr:spPr>
    </xdr:pic>
  </etc:cellImage>
  <etc:cellImage>
    <xdr:pic>
      <xdr:nvPicPr>
        <xdr:cNvPr id="48" name="ID_E948220BD1D74DFB9F592846626EE43A" descr="ddos"/>
        <xdr:cNvPicPr/>
      </xdr:nvPicPr>
      <xdr:blipFill>
        <a:blip r:embed="rId46"/>
        <a:stretch>
          <a:fillRect/>
        </a:stretch>
      </xdr:blipFill>
      <xdr:spPr>
        <a:xfrm>
          <a:off x="0" y="0"/>
          <a:ext cx="5886450" cy="6381750"/>
        </a:xfrm>
        <a:prstGeom prst="rect">
          <a:avLst/>
        </a:prstGeom>
      </xdr:spPr>
    </xdr:pic>
  </etc:cellImage>
  <etc:cellImage>
    <xdr:pic>
      <xdr:nvPicPr>
        <xdr:cNvPr id="49" name="ID_82E055B2F4BD43CD99B854E6E14A527E" descr="saml"/>
        <xdr:cNvPicPr/>
      </xdr:nvPicPr>
      <xdr:blipFill>
        <a:blip r:embed="rId47"/>
        <a:stretch>
          <a:fillRect/>
        </a:stretch>
      </xdr:blipFill>
      <xdr:spPr>
        <a:xfrm>
          <a:off x="0" y="0"/>
          <a:ext cx="5454650" cy="1930400"/>
        </a:xfrm>
        <a:prstGeom prst="rect">
          <a:avLst/>
        </a:prstGeom>
      </xdr:spPr>
    </xdr:pic>
  </etc:cellImage>
  <etc:cellImage>
    <xdr:pic>
      <xdr:nvPicPr>
        <xdr:cNvPr id="50" name="ID_761E2A8860164C048A0FA80F12338D83" descr="zero"/>
        <xdr:cNvPicPr/>
      </xdr:nvPicPr>
      <xdr:blipFill>
        <a:blip r:embed="rId48"/>
        <a:stretch>
          <a:fillRect/>
        </a:stretch>
      </xdr:blipFill>
      <xdr:spPr>
        <a:xfrm>
          <a:off x="0" y="0"/>
          <a:ext cx="5448300" cy="3701415"/>
        </a:xfrm>
        <a:prstGeom prst="rect">
          <a:avLst/>
        </a:prstGeom>
      </xdr:spPr>
    </xdr:pic>
  </etc:cellImage>
  <etc:cellImage>
    <xdr:pic>
      <xdr:nvPicPr>
        <xdr:cNvPr id="51" name="ID_29D0FCB9497F4618B72B2B7DFD92E799" descr="vnet"/>
        <xdr:cNvPicPr/>
      </xdr:nvPicPr>
      <xdr:blipFill>
        <a:blip r:embed="rId49"/>
        <a:stretch>
          <a:fillRect/>
        </a:stretch>
      </xdr:blipFill>
      <xdr:spPr>
        <a:xfrm>
          <a:off x="0" y="0"/>
          <a:ext cx="5981700" cy="6902450"/>
        </a:xfrm>
        <a:prstGeom prst="rect">
          <a:avLst/>
        </a:prstGeom>
      </xdr:spPr>
    </xdr:pic>
  </etc:cellImage>
  <etc:cellImage>
    <xdr:pic>
      <xdr:nvPicPr>
        <xdr:cNvPr id="52" name="ID_F8DEA412FF0648F484CB09E776B1D626" descr="snet"/>
        <xdr:cNvPicPr/>
      </xdr:nvPicPr>
      <xdr:blipFill>
        <a:blip r:embed="rId50"/>
        <a:stretch>
          <a:fillRect/>
        </a:stretch>
      </xdr:blipFill>
      <xdr:spPr>
        <a:xfrm>
          <a:off x="0" y="0"/>
          <a:ext cx="5797550" cy="4654550"/>
        </a:xfrm>
        <a:prstGeom prst="rect">
          <a:avLst/>
        </a:prstGeom>
      </xdr:spPr>
    </xdr:pic>
  </etc:cellImage>
  <etc:cellImage>
    <xdr:pic>
      <xdr:nvPicPr>
        <xdr:cNvPr id="53" name="ID_A8AB41A04D1F49568D1F3D45023D8A06" descr="sub"/>
        <xdr:cNvPicPr/>
      </xdr:nvPicPr>
      <xdr:blipFill>
        <a:blip r:embed="rId51"/>
        <a:stretch>
          <a:fillRect/>
        </a:stretch>
      </xdr:blipFill>
      <xdr:spPr>
        <a:xfrm>
          <a:off x="0" y="0"/>
          <a:ext cx="5949950" cy="5962650"/>
        </a:xfrm>
        <a:prstGeom prst="rect">
          <a:avLst/>
        </a:prstGeom>
      </xdr:spPr>
    </xdr:pic>
  </etc:cellImage>
  <etc:cellImage>
    <xdr:pic>
      <xdr:nvPicPr>
        <xdr:cNvPr id="54" name="ID_94BBC4F8C34740C3B93F978BE00A68CC" descr="pls"/>
        <xdr:cNvPicPr/>
      </xdr:nvPicPr>
      <xdr:blipFill>
        <a:blip r:embed="rId52"/>
        <a:stretch>
          <a:fillRect/>
        </a:stretch>
      </xdr:blipFill>
      <xdr:spPr>
        <a:xfrm>
          <a:off x="0" y="0"/>
          <a:ext cx="5702300" cy="5702300"/>
        </a:xfrm>
        <a:prstGeom prst="rect">
          <a:avLst/>
        </a:prstGeom>
      </xdr:spPr>
    </xdr:pic>
  </etc:cellImage>
  <etc:cellImage>
    <xdr:pic>
      <xdr:nvPicPr>
        <xdr:cNvPr id="55" name="ID_6A9E5E6836F14CBF8AF464C1D7F09491" descr="domain"/>
        <xdr:cNvPicPr/>
      </xdr:nvPicPr>
      <xdr:blipFill>
        <a:blip r:embed="rId53"/>
        <a:stretch>
          <a:fillRect/>
        </a:stretch>
      </xdr:blipFill>
      <xdr:spPr>
        <a:xfrm>
          <a:off x="0" y="0"/>
          <a:ext cx="5429250" cy="7321550"/>
        </a:xfrm>
        <a:prstGeom prst="rect">
          <a:avLst/>
        </a:prstGeom>
      </xdr:spPr>
    </xdr:pic>
  </etc:cellImage>
  <etc:cellImage>
    <xdr:pic>
      <xdr:nvPicPr>
        <xdr:cNvPr id="56" name="ID_A5FFF570B0AB4453B2EE20CF5A73ADE9" descr="FT"/>
        <xdr:cNvPicPr/>
      </xdr:nvPicPr>
      <xdr:blipFill>
        <a:blip r:embed="rId54"/>
        <a:stretch>
          <a:fillRect/>
        </a:stretch>
      </xdr:blipFill>
      <xdr:spPr>
        <a:xfrm>
          <a:off x="0" y="0"/>
          <a:ext cx="5740400" cy="2711450"/>
        </a:xfrm>
        <a:prstGeom prst="rect">
          <a:avLst/>
        </a:prstGeom>
      </xdr:spPr>
    </xdr:pic>
  </etc:cellImage>
  <etc:cellImage>
    <xdr:pic>
      <xdr:nvPicPr>
        <xdr:cNvPr id="57" name="ID_68E39A6DBB4E4554BD97AC1EF5B4083C" descr="gen"/>
        <xdr:cNvPicPr/>
      </xdr:nvPicPr>
      <xdr:blipFill>
        <a:blip r:embed="rId55"/>
        <a:stretch>
          <a:fillRect/>
        </a:stretch>
      </xdr:blipFill>
      <xdr:spPr>
        <a:xfrm>
          <a:off x="0" y="0"/>
          <a:ext cx="5454650" cy="6445250"/>
        </a:xfrm>
        <a:prstGeom prst="rect">
          <a:avLst/>
        </a:prstGeom>
      </xdr:spPr>
    </xdr:pic>
  </etc:cellImage>
  <etc:cellImage>
    <xdr:pic>
      <xdr:nvPicPr>
        <xdr:cNvPr id="58" name="ID_F22348E2386444E29BB40B6260D5A776" descr="inst"/>
        <xdr:cNvPicPr/>
      </xdr:nvPicPr>
      <xdr:blipFill>
        <a:blip r:embed="rId56"/>
        <a:stretch>
          <a:fillRect/>
        </a:stretch>
      </xdr:blipFill>
      <xdr:spPr>
        <a:xfrm>
          <a:off x="0" y="0"/>
          <a:ext cx="5187315" cy="6369050"/>
        </a:xfrm>
        <a:prstGeom prst="rect">
          <a:avLst/>
        </a:prstGeom>
      </xdr:spPr>
    </xdr:pic>
  </etc:cellImage>
  <etc:cellImage>
    <xdr:pic>
      <xdr:nvPicPr>
        <xdr:cNvPr id="59" name="ID_22DE1116EC2844ACAAC3CE8D0F935025" descr="infra"/>
        <xdr:cNvPicPr/>
      </xdr:nvPicPr>
      <xdr:blipFill>
        <a:blip r:embed="rId57"/>
        <a:stretch>
          <a:fillRect/>
        </a:stretch>
      </xdr:blipFill>
      <xdr:spPr>
        <a:xfrm>
          <a:off x="0" y="0"/>
          <a:ext cx="3930015" cy="8007350"/>
        </a:xfrm>
        <a:prstGeom prst="rect">
          <a:avLst/>
        </a:prstGeom>
      </xdr:spPr>
    </xdr:pic>
  </etc:cellImage>
  <etc:cellImage>
    <xdr:pic>
      <xdr:nvPicPr>
        <xdr:cNvPr id="60" name="ID_4582C9A4F5464816B3FD5814FD0877F4" descr="canary"/>
        <xdr:cNvPicPr/>
      </xdr:nvPicPr>
      <xdr:blipFill>
        <a:blip r:embed="rId58"/>
        <a:stretch>
          <a:fillRect/>
        </a:stretch>
      </xdr:blipFill>
      <xdr:spPr>
        <a:xfrm>
          <a:off x="0" y="0"/>
          <a:ext cx="6350000" cy="5607050"/>
        </a:xfrm>
        <a:prstGeom prst="rect">
          <a:avLst/>
        </a:prstGeom>
      </xdr:spPr>
    </xdr:pic>
  </etc:cellImage>
  <etc:cellImage>
    <xdr:pic>
      <xdr:nvPicPr>
        <xdr:cNvPr id="61" name="ID_08CDD7397C4946999E85A7C0A5C3E83A" descr="BO"/>
        <xdr:cNvPicPr/>
      </xdr:nvPicPr>
      <xdr:blipFill>
        <a:blip r:embed="rId59"/>
        <a:stretch>
          <a:fillRect/>
        </a:stretch>
      </xdr:blipFill>
      <xdr:spPr>
        <a:xfrm>
          <a:off x="0" y="0"/>
          <a:ext cx="4838700" cy="4876800"/>
        </a:xfrm>
        <a:prstGeom prst="rect">
          <a:avLst/>
        </a:prstGeom>
      </xdr:spPr>
    </xdr:pic>
  </etc:cellImage>
  <etc:cellImage>
    <xdr:pic>
      <xdr:nvPicPr>
        <xdr:cNvPr id="63" name="ID_8ED52CF0BC4041F9A8436A797295593B" descr="silos"/>
        <xdr:cNvPicPr/>
      </xdr:nvPicPr>
      <xdr:blipFill>
        <a:blip r:embed="rId60"/>
        <a:stretch>
          <a:fillRect/>
        </a:stretch>
      </xdr:blipFill>
      <xdr:spPr>
        <a:xfrm>
          <a:off x="0" y="0"/>
          <a:ext cx="5607050" cy="4444365"/>
        </a:xfrm>
        <a:prstGeom prst="rect">
          <a:avLst/>
        </a:prstGeom>
      </xdr:spPr>
    </xdr:pic>
  </etc:cellImage>
  <etc:cellImage>
    <xdr:pic>
      <xdr:nvPicPr>
        <xdr:cNvPr id="64" name="ID_C0C218C9DBD747FB9A169B0900D8AD13" descr="toil"/>
        <xdr:cNvPicPr/>
      </xdr:nvPicPr>
      <xdr:blipFill>
        <a:blip r:embed="rId61"/>
        <a:stretch>
          <a:fillRect/>
        </a:stretch>
      </xdr:blipFill>
      <xdr:spPr>
        <a:xfrm>
          <a:off x="0" y="0"/>
          <a:ext cx="5581650" cy="2997200"/>
        </a:xfrm>
        <a:prstGeom prst="rect">
          <a:avLst/>
        </a:prstGeom>
      </xdr:spPr>
    </xdr:pic>
  </etc:cellImage>
  <etc:cellImage>
    <xdr:pic>
      <xdr:nvPicPr>
        <xdr:cNvPr id="65" name="ID_3955A16CFDAA40ACAB8B0EDD51371455" descr="summ"/>
        <xdr:cNvPicPr/>
      </xdr:nvPicPr>
      <xdr:blipFill>
        <a:blip r:embed="rId62"/>
        <a:stretch>
          <a:fillRect/>
        </a:stretch>
      </xdr:blipFill>
      <xdr:spPr>
        <a:xfrm>
          <a:off x="0" y="0"/>
          <a:ext cx="5454650" cy="4787265"/>
        </a:xfrm>
        <a:prstGeom prst="rect">
          <a:avLst/>
        </a:prstGeom>
      </xdr:spPr>
    </xdr:pic>
  </etc:cellImage>
  <etc:cellImage>
    <xdr:pic>
      <xdr:nvPicPr>
        <xdr:cNvPr id="66" name="ID_A8C5855F06A840C49BABDEB8A540DE66" descr="toilc"/>
        <xdr:cNvPicPr/>
      </xdr:nvPicPr>
      <xdr:blipFill>
        <a:blip r:embed="rId63"/>
        <a:stretch>
          <a:fillRect/>
        </a:stretch>
      </xdr:blipFill>
      <xdr:spPr>
        <a:xfrm>
          <a:off x="0" y="0"/>
          <a:ext cx="10058400" cy="5912485"/>
        </a:xfrm>
        <a:prstGeom prst="rect">
          <a:avLst/>
        </a:prstGeom>
      </xdr:spPr>
    </xdr:pic>
  </etc:cellImage>
  <etc:cellImage>
    <xdr:pic>
      <xdr:nvPicPr>
        <xdr:cNvPr id="67" name="ID_4B07D37B2B4B40089EC73113E9A989F0" descr="slo"/>
        <xdr:cNvPicPr/>
      </xdr:nvPicPr>
      <xdr:blipFill>
        <a:blip r:embed="rId64"/>
        <a:stretch>
          <a:fillRect/>
        </a:stretch>
      </xdr:blipFill>
      <xdr:spPr>
        <a:xfrm>
          <a:off x="0" y="0"/>
          <a:ext cx="9150350" cy="5867400"/>
        </a:xfrm>
        <a:prstGeom prst="rect">
          <a:avLst/>
        </a:prstGeom>
      </xdr:spPr>
    </xdr:pic>
  </etc:cellImage>
  <etc:cellImage>
    <xdr:pic>
      <xdr:nvPicPr>
        <xdr:cNvPr id="68" name="ID_AB335092D4304E57BBA4F1E4B9907079" descr="EB"/>
        <xdr:cNvPicPr/>
      </xdr:nvPicPr>
      <xdr:blipFill>
        <a:blip r:embed="rId65"/>
        <a:stretch>
          <a:fillRect/>
        </a:stretch>
      </xdr:blipFill>
      <xdr:spPr>
        <a:xfrm>
          <a:off x="0" y="0"/>
          <a:ext cx="10058400" cy="6000115"/>
        </a:xfrm>
        <a:prstGeom prst="rect">
          <a:avLst/>
        </a:prstGeom>
      </xdr:spPr>
    </xdr:pic>
  </etc:cellImage>
  <etc:cellImage>
    <xdr:pic>
      <xdr:nvPicPr>
        <xdr:cNvPr id="69" name="ID_9171F2BE08AD455CAFB8DECE27213199" descr="mapping"/>
        <xdr:cNvPicPr/>
      </xdr:nvPicPr>
      <xdr:blipFill>
        <a:blip r:embed="rId66"/>
        <a:stretch>
          <a:fillRect/>
        </a:stretch>
      </xdr:blipFill>
      <xdr:spPr>
        <a:xfrm>
          <a:off x="0" y="0"/>
          <a:ext cx="10058400" cy="5627370"/>
        </a:xfrm>
        <a:prstGeom prst="rect">
          <a:avLst/>
        </a:prstGeom>
      </xdr:spPr>
    </xdr:pic>
  </etc:cellImage>
  <etc:cellImage>
    <xdr:pic>
      <xdr:nvPicPr>
        <xdr:cNvPr id="70" name="ID_FDED4AADF0DF41CCA32AA22BE2A6099C" descr="signals"/>
        <xdr:cNvPicPr/>
      </xdr:nvPicPr>
      <xdr:blipFill>
        <a:blip r:embed="rId67"/>
        <a:stretch>
          <a:fillRect/>
        </a:stretch>
      </xdr:blipFill>
      <xdr:spPr>
        <a:xfrm>
          <a:off x="0" y="0"/>
          <a:ext cx="8655050" cy="6235700"/>
        </a:xfrm>
        <a:prstGeom prst="rect">
          <a:avLst/>
        </a:prstGeom>
      </xdr:spPr>
    </xdr:pic>
  </etc:cellImage>
  <etc:cellImage>
    <xdr:pic>
      <xdr:nvPicPr>
        <xdr:cNvPr id="71" name="ID_3E4AA01E2E2C45FB960DB6616352BF35" descr="burnrate"/>
        <xdr:cNvPicPr/>
      </xdr:nvPicPr>
      <xdr:blipFill>
        <a:blip r:embed="rId68"/>
        <a:stretch>
          <a:fillRect/>
        </a:stretch>
      </xdr:blipFill>
      <xdr:spPr>
        <a:xfrm>
          <a:off x="0" y="0"/>
          <a:ext cx="10058400" cy="5398135"/>
        </a:xfrm>
        <a:prstGeom prst="rect">
          <a:avLst/>
        </a:prstGeom>
      </xdr:spPr>
    </xdr:pic>
  </etc:cellImage>
  <etc:cellImage>
    <xdr:pic>
      <xdr:nvPicPr>
        <xdr:cNvPr id="72" name="ID_D1D2EF4F18E447F5ADE2EDCB1BBDC130" descr="SLO Review"/>
        <xdr:cNvPicPr/>
      </xdr:nvPicPr>
      <xdr:blipFill>
        <a:blip r:embed="rId69"/>
        <a:stretch>
          <a:fillRect/>
        </a:stretch>
      </xdr:blipFill>
      <xdr:spPr>
        <a:xfrm>
          <a:off x="0" y="0"/>
          <a:ext cx="10058400" cy="5451475"/>
        </a:xfrm>
        <a:prstGeom prst="rect">
          <a:avLst/>
        </a:prstGeom>
      </xdr:spPr>
    </xdr:pic>
  </etc:cellImage>
  <etc:cellImage>
    <xdr:pic>
      <xdr:nvPicPr>
        <xdr:cNvPr id="73" name="ID_4D64387519474D21A3AC287550C7940B" descr="oncall"/>
        <xdr:cNvPicPr/>
      </xdr:nvPicPr>
      <xdr:blipFill>
        <a:blip r:embed="rId70"/>
        <a:stretch>
          <a:fillRect/>
        </a:stretch>
      </xdr:blipFill>
      <xdr:spPr>
        <a:xfrm>
          <a:off x="0" y="0"/>
          <a:ext cx="5791200" cy="5314950"/>
        </a:xfrm>
        <a:prstGeom prst="rect">
          <a:avLst/>
        </a:prstGeom>
      </xdr:spPr>
    </xdr:pic>
  </etc:cellImage>
  <etc:cellImage>
    <xdr:pic>
      <xdr:nvPicPr>
        <xdr:cNvPr id="74" name="ID_4F491B5AFBFE40F6A9D39F36310D7F27" descr="post"/>
        <xdr:cNvPicPr/>
      </xdr:nvPicPr>
      <xdr:blipFill>
        <a:blip r:embed="rId71"/>
        <a:stretch>
          <a:fillRect/>
        </a:stretch>
      </xdr:blipFill>
      <xdr:spPr>
        <a:xfrm>
          <a:off x="0" y="0"/>
          <a:ext cx="5949950" cy="4768850"/>
        </a:xfrm>
        <a:prstGeom prst="rect">
          <a:avLst/>
        </a:prstGeom>
      </xdr:spPr>
    </xdr:pic>
  </etc:cellImage>
  <etc:cellImage>
    <xdr:pic>
      <xdr:nvPicPr>
        <xdr:cNvPr id="75" name="ID_2AB8AAABEDE746CCBCA26EF6481606B4" descr="moterm"/>
        <xdr:cNvPicPr/>
      </xdr:nvPicPr>
      <xdr:blipFill>
        <a:blip r:embed="rId72"/>
        <a:stretch>
          <a:fillRect/>
        </a:stretch>
      </xdr:blipFill>
      <xdr:spPr>
        <a:xfrm>
          <a:off x="0" y="0"/>
          <a:ext cx="10058400" cy="5610860"/>
        </a:xfrm>
        <a:prstGeom prst="rect">
          <a:avLst/>
        </a:prstGeom>
      </xdr:spPr>
    </xdr:pic>
  </etc:cellImage>
  <etc:cellImage>
    <xdr:pic>
      <xdr:nvPicPr>
        <xdr:cNvPr id="76" name="ID_706F2F1BE1AF44DE9FE78D0334360620" descr="design"/>
        <xdr:cNvPicPr/>
      </xdr:nvPicPr>
      <xdr:blipFill>
        <a:blip r:embed="rId73"/>
        <a:stretch>
          <a:fillRect/>
        </a:stretch>
      </xdr:blipFill>
      <xdr:spPr>
        <a:xfrm>
          <a:off x="0" y="0"/>
          <a:ext cx="7931150" cy="5511800"/>
        </a:xfrm>
        <a:prstGeom prst="rect">
          <a:avLst/>
        </a:prstGeom>
      </xdr:spPr>
    </xdr:pic>
  </etc:cellImage>
  <etc:cellImage>
    <xdr:pic>
      <xdr:nvPicPr>
        <xdr:cNvPr id="77" name="ID_3D0B4291A6B4477EB2F679DAA0F75224" descr="operators"/>
        <xdr:cNvPicPr/>
      </xdr:nvPicPr>
      <xdr:blipFill>
        <a:blip r:embed="rId74"/>
        <a:stretch>
          <a:fillRect/>
        </a:stretch>
      </xdr:blipFill>
      <xdr:spPr>
        <a:xfrm>
          <a:off x="0" y="0"/>
          <a:ext cx="3815715" cy="7315200"/>
        </a:xfrm>
        <a:prstGeom prst="rect">
          <a:avLst/>
        </a:prstGeom>
      </xdr:spPr>
    </xdr:pic>
  </etc:cellImage>
  <etc:cellImage>
    <xdr:pic>
      <xdr:nvPicPr>
        <xdr:cNvPr id="78" name="ID_D50CD3DBE0A748AD832E0C9157EC345B" descr="positional parameters"/>
        <xdr:cNvPicPr/>
      </xdr:nvPicPr>
      <xdr:blipFill>
        <a:blip r:embed="rId75"/>
        <a:stretch>
          <a:fillRect/>
        </a:stretch>
      </xdr:blipFill>
      <xdr:spPr>
        <a:xfrm>
          <a:off x="0" y="0"/>
          <a:ext cx="5695950" cy="3168650"/>
        </a:xfrm>
        <a:prstGeom prst="rect">
          <a:avLst/>
        </a:prstGeom>
      </xdr:spPr>
    </xdr:pic>
  </etc:cellImage>
  <etc:cellImage>
    <xdr:pic>
      <xdr:nvPicPr>
        <xdr:cNvPr id="79" name="ID_DC6EFCC24B2241528DC6FE3A7A64E44A" descr="fileops"/>
        <xdr:cNvPicPr/>
      </xdr:nvPicPr>
      <xdr:blipFill>
        <a:blip r:embed="rId76"/>
        <a:stretch>
          <a:fillRect/>
        </a:stretch>
      </xdr:blipFill>
      <xdr:spPr>
        <a:xfrm>
          <a:off x="0" y="0"/>
          <a:ext cx="5683250" cy="3416300"/>
        </a:xfrm>
        <a:prstGeom prst="rect">
          <a:avLst/>
        </a:prstGeom>
      </xdr:spPr>
    </xdr:pic>
  </etc:cellImage>
  <etc:cellImage>
    <xdr:pic>
      <xdr:nvPicPr>
        <xdr:cNvPr id="80" name="ID_0E293C34163B49AEA4FB9CA8FFE72E90" descr="boolops"/>
        <xdr:cNvPicPr/>
      </xdr:nvPicPr>
      <xdr:blipFill>
        <a:blip r:embed="rId77"/>
        <a:stretch>
          <a:fillRect/>
        </a:stretch>
      </xdr:blipFill>
      <xdr:spPr>
        <a:xfrm>
          <a:off x="0" y="0"/>
          <a:ext cx="5905500" cy="1987550"/>
        </a:xfrm>
        <a:prstGeom prst="rect">
          <a:avLst/>
        </a:prstGeom>
      </xdr:spPr>
    </xdr:pic>
  </etc:cellImage>
  <etc:cellImage>
    <xdr:pic>
      <xdr:nvPicPr>
        <xdr:cNvPr id="81" name="ID_62F17C4DB7A445979A155C94506C5366" descr="mathops"/>
        <xdr:cNvPicPr/>
      </xdr:nvPicPr>
      <xdr:blipFill>
        <a:blip r:embed="rId78"/>
        <a:stretch>
          <a:fillRect/>
        </a:stretch>
      </xdr:blipFill>
      <xdr:spPr>
        <a:xfrm>
          <a:off x="0" y="0"/>
          <a:ext cx="5683250" cy="2228850"/>
        </a:xfrm>
        <a:prstGeom prst="rect">
          <a:avLst/>
        </a:prstGeom>
      </xdr:spPr>
    </xdr:pic>
  </etc:cellImage>
  <etc:cellImage>
    <xdr:pic>
      <xdr:nvPicPr>
        <xdr:cNvPr id="82" name="ID_5779DB4569C04367AF319451F13E8EC6" descr="str"/>
        <xdr:cNvPicPr/>
      </xdr:nvPicPr>
      <xdr:blipFill>
        <a:blip r:embed="rId79"/>
        <a:stretch>
          <a:fillRect/>
        </a:stretch>
      </xdr:blipFill>
      <xdr:spPr>
        <a:xfrm>
          <a:off x="0" y="0"/>
          <a:ext cx="5988050" cy="2235200"/>
        </a:xfrm>
        <a:prstGeom prst="rect">
          <a:avLst/>
        </a:prstGeom>
      </xdr:spPr>
    </xdr:pic>
  </etc:cellImage>
  <etc:cellImage>
    <xdr:pic>
      <xdr:nvPicPr>
        <xdr:cNvPr id="83" name="ID_9D681B4AA8594AAABED078AC0BA41E72" descr="diff"/>
        <xdr:cNvPicPr/>
      </xdr:nvPicPr>
      <xdr:blipFill>
        <a:blip r:embed="rId80"/>
        <a:stretch>
          <a:fillRect/>
        </a:stretch>
      </xdr:blipFill>
      <xdr:spPr>
        <a:xfrm>
          <a:off x="0" y="0"/>
          <a:ext cx="5810250" cy="3130550"/>
        </a:xfrm>
        <a:prstGeom prst="rect">
          <a:avLst/>
        </a:prstGeom>
      </xdr:spPr>
    </xdr:pic>
  </etc:cellImage>
  <etc:cellImage>
    <xdr:pic>
      <xdr:nvPicPr>
        <xdr:cNvPr id="84" name="ID_8EF89ABF55A042D5B7B5892C1A13D2BB" descr="crontab"/>
        <xdr:cNvPicPr/>
      </xdr:nvPicPr>
      <xdr:blipFill>
        <a:blip r:embed="rId81"/>
        <a:stretch>
          <a:fillRect/>
        </a:stretch>
      </xdr:blipFill>
      <xdr:spPr>
        <a:xfrm>
          <a:off x="0" y="0"/>
          <a:ext cx="6483350" cy="2978150"/>
        </a:xfrm>
        <a:prstGeom prst="rect">
          <a:avLst/>
        </a:prstGeom>
      </xdr:spPr>
    </xdr:pic>
  </etc:cellImage>
  <etc:cellImage>
    <xdr:pic>
      <xdr:nvPicPr>
        <xdr:cNvPr id="85" name="ID_435B20AEE6744A3182C3B924250B1515" descr="read"/>
        <xdr:cNvPicPr/>
      </xdr:nvPicPr>
      <xdr:blipFill>
        <a:blip r:embed="rId82"/>
        <a:stretch>
          <a:fillRect/>
        </a:stretch>
      </xdr:blipFill>
      <xdr:spPr>
        <a:xfrm>
          <a:off x="0" y="0"/>
          <a:ext cx="5219700" cy="7645400"/>
        </a:xfrm>
        <a:prstGeom prst="rect">
          <a:avLst/>
        </a:prstGeom>
      </xdr:spPr>
    </xdr:pic>
  </etc:cellImage>
  <etc:cellImage>
    <xdr:pic>
      <xdr:nvPicPr>
        <xdr:cNvPr id="86" name="ID_7C9633B8AF1047FCB040846AD563D289" descr="plugin"/>
        <xdr:cNvPicPr/>
      </xdr:nvPicPr>
      <xdr:blipFill>
        <a:blip r:embed="rId83"/>
        <a:stretch>
          <a:fillRect/>
        </a:stretch>
      </xdr:blipFill>
      <xdr:spPr>
        <a:xfrm>
          <a:off x="0" y="0"/>
          <a:ext cx="5283200" cy="2959100"/>
        </a:xfrm>
        <a:prstGeom prst="rect">
          <a:avLst/>
        </a:prstGeom>
      </xdr:spPr>
    </xdr:pic>
  </etc:cellImage>
  <etc:cellImage>
    <xdr:pic>
      <xdr:nvPicPr>
        <xdr:cNvPr id="87" name="ID_EADF5DD43D644B8A8FFC3CBA49E83DBF" descr="playbook"/>
        <xdr:cNvPicPr/>
      </xdr:nvPicPr>
      <xdr:blipFill>
        <a:blip r:embed="rId84"/>
        <a:stretch>
          <a:fillRect/>
        </a:stretch>
      </xdr:blipFill>
      <xdr:spPr>
        <a:xfrm>
          <a:off x="0" y="0"/>
          <a:ext cx="3581400" cy="7620000"/>
        </a:xfrm>
        <a:prstGeom prst="rect">
          <a:avLst/>
        </a:prstGeom>
      </xdr:spPr>
    </xdr:pic>
  </etc:cellImage>
  <etc:cellImage>
    <xdr:pic>
      <xdr:nvPicPr>
        <xdr:cNvPr id="88" name="ID_3A38BAFAD9E343C0A437222F5CB8ACB3" descr="task1"/>
        <xdr:cNvPicPr/>
      </xdr:nvPicPr>
      <xdr:blipFill>
        <a:blip r:embed="rId85"/>
        <a:stretch>
          <a:fillRect/>
        </a:stretch>
      </xdr:blipFill>
      <xdr:spPr>
        <a:xfrm>
          <a:off x="0" y="0"/>
          <a:ext cx="5829300" cy="6521450"/>
        </a:xfrm>
        <a:prstGeom prst="rect">
          <a:avLst/>
        </a:prstGeom>
      </xdr:spPr>
    </xdr:pic>
  </etc:cellImage>
  <etc:cellImage>
    <xdr:pic>
      <xdr:nvPicPr>
        <xdr:cNvPr id="89" name="ID_C265E461B51643A8AA37DDC3AFB20750" descr="task2"/>
        <xdr:cNvPicPr/>
      </xdr:nvPicPr>
      <xdr:blipFill>
        <a:blip r:embed="rId86"/>
        <a:stretch>
          <a:fillRect/>
        </a:stretch>
      </xdr:blipFill>
      <xdr:spPr>
        <a:xfrm>
          <a:off x="0" y="0"/>
          <a:ext cx="5683250" cy="6045200"/>
        </a:xfrm>
        <a:prstGeom prst="rect">
          <a:avLst/>
        </a:prstGeom>
      </xdr:spPr>
    </xdr:pic>
  </etc:cellImage>
  <etc:cellImage>
    <xdr:pic>
      <xdr:nvPicPr>
        <xdr:cNvPr id="90" name="ID_E33BB4F74C4945C4A5C67BD26F0DA8C2" descr="task3"/>
        <xdr:cNvPicPr/>
      </xdr:nvPicPr>
      <xdr:blipFill>
        <a:blip r:embed="rId87"/>
        <a:stretch>
          <a:fillRect/>
        </a:stretch>
      </xdr:blipFill>
      <xdr:spPr>
        <a:xfrm>
          <a:off x="0" y="0"/>
          <a:ext cx="6191250" cy="4514850"/>
        </a:xfrm>
        <a:prstGeom prst="rect">
          <a:avLst/>
        </a:prstGeom>
      </xdr:spPr>
    </xdr:pic>
  </etc:cellImage>
  <etc:cellImage>
    <xdr:pic>
      <xdr:nvPicPr>
        <xdr:cNvPr id="91" name="ID_5231AD6AD6B24F48B548C7CA2217E787" descr="task4"/>
        <xdr:cNvPicPr/>
      </xdr:nvPicPr>
      <xdr:blipFill>
        <a:blip r:embed="rId88"/>
        <a:stretch>
          <a:fillRect/>
        </a:stretch>
      </xdr:blipFill>
      <xdr:spPr>
        <a:xfrm>
          <a:off x="0" y="0"/>
          <a:ext cx="5892800" cy="4806950"/>
        </a:xfrm>
        <a:prstGeom prst="rect">
          <a:avLst/>
        </a:prstGeom>
      </xdr:spPr>
    </xdr:pic>
  </etc:cellImage>
  <etc:cellImage>
    <xdr:pic>
      <xdr:nvPicPr>
        <xdr:cNvPr id="92" name="ID_49B243CD0BF243ECB0420837ED18ABD5" descr="task5"/>
        <xdr:cNvPicPr/>
      </xdr:nvPicPr>
      <xdr:blipFill>
        <a:blip r:embed="rId89"/>
        <a:stretch>
          <a:fillRect/>
        </a:stretch>
      </xdr:blipFill>
      <xdr:spPr>
        <a:xfrm>
          <a:off x="0" y="0"/>
          <a:ext cx="5734050" cy="5187315"/>
        </a:xfrm>
        <a:prstGeom prst="rect">
          <a:avLst/>
        </a:prstGeom>
      </xdr:spPr>
    </xdr:pic>
  </etc:cellImage>
  <etc:cellImage>
    <xdr:pic>
      <xdr:nvPicPr>
        <xdr:cNvPr id="93" name="ID_51D533DD24C14CC4B0FA2702D29BB66D" descr="task6"/>
        <xdr:cNvPicPr/>
      </xdr:nvPicPr>
      <xdr:blipFill>
        <a:blip r:embed="rId90"/>
        <a:stretch>
          <a:fillRect/>
        </a:stretch>
      </xdr:blipFill>
      <xdr:spPr>
        <a:xfrm>
          <a:off x="0" y="0"/>
          <a:ext cx="5943600" cy="3568700"/>
        </a:xfrm>
        <a:prstGeom prst="rect">
          <a:avLst/>
        </a:prstGeom>
      </xdr:spPr>
    </xdr:pic>
  </etc:cellImage>
  <etc:cellImage>
    <xdr:pic>
      <xdr:nvPicPr>
        <xdr:cNvPr id="94" name="ID_B7A0797415EA4D8BB4584553E92B66FD" descr="task7"/>
        <xdr:cNvPicPr/>
      </xdr:nvPicPr>
      <xdr:blipFill>
        <a:blip r:embed="rId91"/>
        <a:stretch>
          <a:fillRect/>
        </a:stretch>
      </xdr:blipFill>
      <xdr:spPr>
        <a:xfrm>
          <a:off x="0" y="0"/>
          <a:ext cx="5791200" cy="5645150"/>
        </a:xfrm>
        <a:prstGeom prst="rect">
          <a:avLst/>
        </a:prstGeom>
      </xdr:spPr>
    </xdr:pic>
  </etc:cellImage>
  <etc:cellImage>
    <xdr:pic>
      <xdr:nvPicPr>
        <xdr:cNvPr id="95" name="ID_7670C7AA2E3C49EEA1C329ECF8E26FC9" descr="testing"/>
        <xdr:cNvPicPr/>
      </xdr:nvPicPr>
      <xdr:blipFill>
        <a:blip r:embed="rId92"/>
        <a:stretch>
          <a:fillRect/>
        </a:stretch>
      </xdr:blipFill>
      <xdr:spPr>
        <a:xfrm>
          <a:off x="0" y="0"/>
          <a:ext cx="3987165" cy="7683500"/>
        </a:xfrm>
        <a:prstGeom prst="rect">
          <a:avLst/>
        </a:prstGeom>
      </xdr:spPr>
    </xdr:pic>
  </etc:cellImage>
  <etc:cellImage>
    <xdr:pic>
      <xdr:nvPicPr>
        <xdr:cNvPr id="96" name="ID_83242B8D0A774EC392DC9B2A3FAD2B28" descr="slosli"/>
        <xdr:cNvPicPr/>
      </xdr:nvPicPr>
      <xdr:blipFill>
        <a:blip r:embed="rId93"/>
        <a:stretch>
          <a:fillRect/>
        </a:stretch>
      </xdr:blipFill>
      <xdr:spPr>
        <a:xfrm>
          <a:off x="0" y="0"/>
          <a:ext cx="6159500" cy="5505450"/>
        </a:xfrm>
        <a:prstGeom prst="rect">
          <a:avLst/>
        </a:prstGeom>
      </xdr:spPr>
    </xdr:pic>
  </etc:cellImage>
  <etc:cellImage>
    <xdr:pic>
      <xdr:nvPicPr>
        <xdr:cNvPr id="98" name="ID_1CD3AA4A8137465D8CC79583AA54BBF4" descr="lineinfile"/>
        <xdr:cNvPicPr/>
      </xdr:nvPicPr>
      <xdr:blipFill>
        <a:blip r:embed="rId94"/>
        <a:stretch>
          <a:fillRect/>
        </a:stretch>
      </xdr:blipFill>
      <xdr:spPr>
        <a:xfrm>
          <a:off x="0" y="0"/>
          <a:ext cx="6254750" cy="4286250"/>
        </a:xfrm>
        <a:prstGeom prst="rect">
          <a:avLst/>
        </a:prstGeom>
      </xdr:spPr>
    </xdr:pic>
  </etc:cellImage>
  <etc:cellImage>
    <xdr:pic>
      <xdr:nvPicPr>
        <xdr:cNvPr id="101" name="ID_4957726C2E8E4FF994524E3B014037F4" descr="fileperm"/>
        <xdr:cNvPicPr/>
      </xdr:nvPicPr>
      <xdr:blipFill>
        <a:blip r:embed="rId95"/>
        <a:stretch>
          <a:fillRect/>
        </a:stretch>
      </xdr:blipFill>
      <xdr:spPr>
        <a:xfrm>
          <a:off x="0" y="0"/>
          <a:ext cx="4743450" cy="5740400"/>
        </a:xfrm>
        <a:prstGeom prst="rect">
          <a:avLst/>
        </a:prstGeom>
      </xdr:spPr>
    </xdr:pic>
  </etc:cellImage>
  <etc:cellImage>
    <xdr:pic>
      <xdr:nvPicPr>
        <xdr:cNvPr id="102" name="ID_32DDAB856A554FA68B12E56E608C56A6" descr="sticky"/>
        <xdr:cNvPicPr/>
      </xdr:nvPicPr>
      <xdr:blipFill>
        <a:blip r:embed="rId96"/>
        <a:stretch>
          <a:fillRect/>
        </a:stretch>
      </xdr:blipFill>
      <xdr:spPr>
        <a:xfrm>
          <a:off x="0" y="0"/>
          <a:ext cx="4901565" cy="6045200"/>
        </a:xfrm>
        <a:prstGeom prst="rect">
          <a:avLst/>
        </a:prstGeom>
      </xdr:spPr>
    </xdr:pic>
  </etc:cellImage>
  <etc:cellImage>
    <xdr:pic>
      <xdr:nvPicPr>
        <xdr:cNvPr id="103" name="ID_F5256B9074BD486CB5B66FC67EBF323A" descr="mem"/>
        <xdr:cNvPicPr/>
      </xdr:nvPicPr>
      <xdr:blipFill>
        <a:blip r:embed="rId97"/>
        <a:stretch>
          <a:fillRect/>
        </a:stretch>
      </xdr:blipFill>
      <xdr:spPr>
        <a:xfrm>
          <a:off x="0" y="0"/>
          <a:ext cx="4083050" cy="977900"/>
        </a:xfrm>
        <a:prstGeom prst="rect">
          <a:avLst/>
        </a:prstGeom>
      </xdr:spPr>
    </xdr:pic>
  </etc:cellImage>
  <etc:cellImage>
    <xdr:pic>
      <xdr:nvPicPr>
        <xdr:cNvPr id="105" name="ID_F8DCE650F4FF4B3D8781BD42E3771034" descr="costsaving"/>
        <xdr:cNvPicPr/>
      </xdr:nvPicPr>
      <xdr:blipFill>
        <a:blip r:embed="rId98"/>
        <a:stretch>
          <a:fillRect/>
        </a:stretch>
      </xdr:blipFill>
      <xdr:spPr>
        <a:xfrm>
          <a:off x="0" y="0"/>
          <a:ext cx="5200650" cy="4349750"/>
        </a:xfrm>
        <a:prstGeom prst="rect">
          <a:avLst/>
        </a:prstGeom>
      </xdr:spPr>
    </xdr:pic>
  </etc:cellImage>
  <etc:cellImage>
    <xdr:pic>
      <xdr:nvPicPr>
        <xdr:cNvPr id="107" name="ID_C874E27552E64258860EFDFE4501FACE" descr="ph1"/>
        <xdr:cNvPicPr/>
      </xdr:nvPicPr>
      <xdr:blipFill>
        <a:blip r:embed="rId99"/>
        <a:stretch>
          <a:fillRect/>
        </a:stretch>
      </xdr:blipFill>
      <xdr:spPr>
        <a:xfrm>
          <a:off x="0" y="0"/>
          <a:ext cx="4749800" cy="2463800"/>
        </a:xfrm>
        <a:prstGeom prst="rect">
          <a:avLst/>
        </a:prstGeom>
      </xdr:spPr>
    </xdr:pic>
  </etc:cellImage>
  <etc:cellImage>
    <xdr:pic>
      <xdr:nvPicPr>
        <xdr:cNvPr id="108" name="ID_0F2D9536467949C189AD7A9E4FFFD938" descr="ph2"/>
        <xdr:cNvPicPr/>
      </xdr:nvPicPr>
      <xdr:blipFill>
        <a:blip r:embed="rId100"/>
        <a:stretch>
          <a:fillRect/>
        </a:stretch>
      </xdr:blipFill>
      <xdr:spPr>
        <a:xfrm>
          <a:off x="0" y="0"/>
          <a:ext cx="4921250" cy="2654300"/>
        </a:xfrm>
        <a:prstGeom prst="rect">
          <a:avLst/>
        </a:prstGeom>
      </xdr:spPr>
    </xdr:pic>
  </etc:cellImage>
  <etc:cellImage>
    <xdr:pic>
      <xdr:nvPicPr>
        <xdr:cNvPr id="109" name="ID_9D21946D1A244392A2D1D6DB96BFC68A" descr="ph3"/>
        <xdr:cNvPicPr/>
      </xdr:nvPicPr>
      <xdr:blipFill>
        <a:blip r:embed="rId101"/>
        <a:stretch>
          <a:fillRect/>
        </a:stretch>
      </xdr:blipFill>
      <xdr:spPr>
        <a:xfrm>
          <a:off x="0" y="0"/>
          <a:ext cx="4406900" cy="3073400"/>
        </a:xfrm>
        <a:prstGeom prst="rect">
          <a:avLst/>
        </a:prstGeom>
      </xdr:spPr>
    </xdr:pic>
  </etc:cellImage>
  <etc:cellImage>
    <xdr:pic>
      <xdr:nvPicPr>
        <xdr:cNvPr id="110" name="ID_454E937F357A490D893B60ED8FF25F15" descr="ph4"/>
        <xdr:cNvPicPr/>
      </xdr:nvPicPr>
      <xdr:blipFill>
        <a:blip r:embed="rId102"/>
        <a:stretch>
          <a:fillRect/>
        </a:stretch>
      </xdr:blipFill>
      <xdr:spPr>
        <a:xfrm>
          <a:off x="0" y="0"/>
          <a:ext cx="4483100" cy="2730500"/>
        </a:xfrm>
        <a:prstGeom prst="rect">
          <a:avLst/>
        </a:prstGeom>
      </xdr:spPr>
    </xdr:pic>
  </etc:cellImage>
  <etc:cellImage>
    <xdr:pic>
      <xdr:nvPicPr>
        <xdr:cNvPr id="111" name="ID_FD58C54B06B8473BAA9709B8918AFDEE" descr="ph5"/>
        <xdr:cNvPicPr/>
      </xdr:nvPicPr>
      <xdr:blipFill>
        <a:blip r:embed="rId103"/>
        <a:stretch>
          <a:fillRect/>
        </a:stretch>
      </xdr:blipFill>
      <xdr:spPr>
        <a:xfrm>
          <a:off x="0" y="0"/>
          <a:ext cx="5029200" cy="2387600"/>
        </a:xfrm>
        <a:prstGeom prst="rect">
          <a:avLst/>
        </a:prstGeom>
      </xdr:spPr>
    </xdr:pic>
  </etc:cellImage>
  <etc:cellImage>
    <xdr:pic>
      <xdr:nvPicPr>
        <xdr:cNvPr id="112" name="ID_E6957F7849D642F3AF608062D95B2840" descr="ph6"/>
        <xdr:cNvPicPr/>
      </xdr:nvPicPr>
      <xdr:blipFill>
        <a:blip r:embed="rId104"/>
        <a:stretch>
          <a:fillRect/>
        </a:stretch>
      </xdr:blipFill>
      <xdr:spPr>
        <a:xfrm>
          <a:off x="0" y="0"/>
          <a:ext cx="5067300" cy="1162050"/>
        </a:xfrm>
        <a:prstGeom prst="rect">
          <a:avLst/>
        </a:prstGeom>
      </xdr:spPr>
    </xdr:pic>
  </etc:cellImage>
  <etc:cellImage>
    <xdr:pic>
      <xdr:nvPicPr>
        <xdr:cNvPr id="115" name="ID_5BDE0E1C1F20437F96E9C9190591392C" descr="diff"/>
        <xdr:cNvPicPr/>
      </xdr:nvPicPr>
      <xdr:blipFill>
        <a:blip r:embed="rId105"/>
        <a:stretch>
          <a:fillRect/>
        </a:stretch>
      </xdr:blipFill>
      <xdr:spPr>
        <a:xfrm>
          <a:off x="0" y="0"/>
          <a:ext cx="4819650" cy="2362200"/>
        </a:xfrm>
        <a:prstGeom prst="rect">
          <a:avLst/>
        </a:prstGeom>
      </xdr:spPr>
    </xdr:pic>
  </etc:cellImage>
  <etc:cellImage>
    <xdr:pic>
      <xdr:nvPicPr>
        <xdr:cNvPr id="117" name="ID_2909BDA7B95A4525915F0B41F8BB4DD2" descr="explain"/>
        <xdr:cNvPicPr/>
      </xdr:nvPicPr>
      <xdr:blipFill>
        <a:blip r:embed="rId106"/>
        <a:stretch>
          <a:fillRect/>
        </a:stretch>
      </xdr:blipFill>
      <xdr:spPr>
        <a:xfrm>
          <a:off x="0" y="0"/>
          <a:ext cx="4235450" cy="2190750"/>
        </a:xfrm>
        <a:prstGeom prst="rect">
          <a:avLst/>
        </a:prstGeom>
      </xdr:spPr>
    </xdr:pic>
  </etc:cellImage>
  <etc:cellImage>
    <xdr:pic>
      <xdr:nvPicPr>
        <xdr:cNvPr id="118" name="ID_453E64F1FC5E44E586C9CAB40D2B61B4" descr="fs"/>
        <xdr:cNvPicPr/>
      </xdr:nvPicPr>
      <xdr:blipFill>
        <a:blip r:embed="rId107"/>
        <a:stretch>
          <a:fillRect/>
        </a:stretch>
      </xdr:blipFill>
      <xdr:spPr>
        <a:xfrm>
          <a:off x="0" y="0"/>
          <a:ext cx="4864100" cy="5721350"/>
        </a:xfrm>
        <a:prstGeom prst="rect">
          <a:avLst/>
        </a:prstGeom>
      </xdr:spPr>
    </xdr:pic>
  </etc:cellImage>
  <etc:cellImage>
    <xdr:pic>
      <xdr:nvPicPr>
        <xdr:cNvPr id="119" name="ID_7F75EC867B5944DF88F9DF538224C32F" descr="file"/>
        <xdr:cNvPicPr/>
      </xdr:nvPicPr>
      <xdr:blipFill>
        <a:blip r:embed="rId108"/>
        <a:stretch>
          <a:fillRect/>
        </a:stretch>
      </xdr:blipFill>
      <xdr:spPr>
        <a:xfrm>
          <a:off x="0" y="0"/>
          <a:ext cx="4343400" cy="2082800"/>
        </a:xfrm>
        <a:prstGeom prst="rect">
          <a:avLst/>
        </a:prstGeom>
      </xdr:spPr>
    </xdr:pic>
  </etc:cellImage>
  <etc:cellImage>
    <xdr:pic>
      <xdr:nvPicPr>
        <xdr:cNvPr id="120" name="ID_14C2AE3307504AFC9D4BEF226D56B60D" descr="k8s"/>
        <xdr:cNvPicPr/>
      </xdr:nvPicPr>
      <xdr:blipFill>
        <a:blip r:embed="rId109"/>
        <a:stretch>
          <a:fillRect/>
        </a:stretch>
      </xdr:blipFill>
      <xdr:spPr>
        <a:xfrm>
          <a:off x="0" y="0"/>
          <a:ext cx="5035550" cy="6540500"/>
        </a:xfrm>
        <a:prstGeom prst="rect">
          <a:avLst/>
        </a:prstGeom>
      </xdr:spPr>
    </xdr:pic>
  </etc:cellImage>
  <etc:cellImage>
    <xdr:pic>
      <xdr:nvPicPr>
        <xdr:cNvPr id="121" name="ID_F0A43C95AEB7473F9E45BAC6E307F621" descr="architecture"/>
        <xdr:cNvPicPr/>
      </xdr:nvPicPr>
      <xdr:blipFill>
        <a:blip r:embed="rId110"/>
        <a:stretch>
          <a:fillRect/>
        </a:stretch>
      </xdr:blipFill>
      <xdr:spPr>
        <a:xfrm>
          <a:off x="0" y="0"/>
          <a:ext cx="4730115" cy="6254750"/>
        </a:xfrm>
        <a:prstGeom prst="rect">
          <a:avLst/>
        </a:prstGeom>
      </xdr:spPr>
    </xdr:pic>
  </etc:cellImage>
  <etc:cellImage>
    <xdr:pic>
      <xdr:nvPicPr>
        <xdr:cNvPr id="122" name="ID_325A9796623A418C83C56FC35631D1F4" descr="flow"/>
        <xdr:cNvPicPr/>
      </xdr:nvPicPr>
      <xdr:blipFill>
        <a:blip r:embed="rId111"/>
        <a:stretch>
          <a:fillRect/>
        </a:stretch>
      </xdr:blipFill>
      <xdr:spPr>
        <a:xfrm>
          <a:off x="0" y="0"/>
          <a:ext cx="4254500" cy="1644650"/>
        </a:xfrm>
        <a:prstGeom prst="rect">
          <a:avLst/>
        </a:prstGeom>
      </xdr:spPr>
    </xdr:pic>
  </etc:cellImage>
  <etc:cellImage>
    <xdr:pic>
      <xdr:nvPicPr>
        <xdr:cNvPr id="123" name="ID_002599EA18E04A8FAB933F61B5C7209F" descr="detailed"/>
        <xdr:cNvPicPr/>
      </xdr:nvPicPr>
      <xdr:blipFill>
        <a:blip r:embed="rId112"/>
        <a:stretch>
          <a:fillRect/>
        </a:stretch>
      </xdr:blipFill>
      <xdr:spPr>
        <a:xfrm>
          <a:off x="0" y="0"/>
          <a:ext cx="4800600" cy="6178550"/>
        </a:xfrm>
        <a:prstGeom prst="rect">
          <a:avLst/>
        </a:prstGeom>
      </xdr:spPr>
    </xdr:pic>
  </etc:cellImage>
  <etc:cellImage>
    <xdr:pic>
      <xdr:nvPicPr>
        <xdr:cNvPr id="124" name="ID_1D0562A7C8504992889363CB89802096" descr="spl"/>
        <xdr:cNvPicPr/>
      </xdr:nvPicPr>
      <xdr:blipFill>
        <a:blip r:embed="rId113"/>
        <a:stretch>
          <a:fillRect/>
        </a:stretch>
      </xdr:blipFill>
      <xdr:spPr>
        <a:xfrm>
          <a:off x="0" y="0"/>
          <a:ext cx="3714750" cy="6216650"/>
        </a:xfrm>
        <a:prstGeom prst="rect">
          <a:avLst/>
        </a:prstGeom>
      </xdr:spPr>
    </xdr:pic>
  </etc:cellImage>
  <etc:cellImage>
    <xdr:pic>
      <xdr:nvPicPr>
        <xdr:cNvPr id="125" name="ID_4454961F82874EB69A9AE9B9E8D08E0E" descr="splunk"/>
        <xdr:cNvPicPr/>
      </xdr:nvPicPr>
      <xdr:blipFill>
        <a:blip r:embed="rId114"/>
        <a:stretch>
          <a:fillRect/>
        </a:stretch>
      </xdr:blipFill>
      <xdr:spPr>
        <a:xfrm>
          <a:off x="0" y="0"/>
          <a:ext cx="4819650" cy="2578100"/>
        </a:xfrm>
        <a:prstGeom prst="rect">
          <a:avLst/>
        </a:prstGeom>
      </xdr:spPr>
    </xdr:pic>
  </etc:cellImage>
  <etc:cellImage>
    <xdr:pic>
      <xdr:nvPicPr>
        <xdr:cNvPr id="126" name="ID_4E5514D0B16E4FA8B582ABB588EEBDD4" descr="inouts"/>
        <xdr:cNvPicPr/>
      </xdr:nvPicPr>
      <xdr:blipFill>
        <a:blip r:embed="rId115"/>
        <a:stretch>
          <a:fillRect/>
        </a:stretch>
      </xdr:blipFill>
      <xdr:spPr>
        <a:xfrm>
          <a:off x="0" y="0"/>
          <a:ext cx="4997450" cy="3187700"/>
        </a:xfrm>
        <a:prstGeom prst="rect">
          <a:avLst/>
        </a:prstGeom>
      </xdr:spPr>
    </xdr:pic>
  </etc:cellImage>
  <etc:cellImage>
    <xdr:pic>
      <xdr:nvPicPr>
        <xdr:cNvPr id="127" name="ID_240F5A90AA3C41C48393762CAE9E5FBF" descr="outout"/>
        <xdr:cNvPicPr/>
      </xdr:nvPicPr>
      <xdr:blipFill>
        <a:blip r:embed="rId116"/>
        <a:stretch>
          <a:fillRect/>
        </a:stretch>
      </xdr:blipFill>
      <xdr:spPr>
        <a:xfrm>
          <a:off x="0" y="0"/>
          <a:ext cx="5015865" cy="1835150"/>
        </a:xfrm>
        <a:prstGeom prst="rect">
          <a:avLst/>
        </a:prstGeom>
      </xdr:spPr>
    </xdr:pic>
  </etc:cellImage>
  <etc:cellImage>
    <xdr:pic>
      <xdr:nvPicPr>
        <xdr:cNvPr id="129" name="ID_45B91E04F69D49B09B894BE5089AD8F0" descr="props"/>
        <xdr:cNvPicPr/>
      </xdr:nvPicPr>
      <xdr:blipFill>
        <a:blip r:embed="rId117"/>
        <a:stretch>
          <a:fillRect/>
        </a:stretch>
      </xdr:blipFill>
      <xdr:spPr>
        <a:xfrm>
          <a:off x="0" y="0"/>
          <a:ext cx="5105400" cy="2540000"/>
        </a:xfrm>
        <a:prstGeom prst="rect">
          <a:avLst/>
        </a:prstGeom>
      </xdr:spPr>
    </xdr:pic>
  </etc:cellImage>
  <etc:cellImage>
    <xdr:pic>
      <xdr:nvPicPr>
        <xdr:cNvPr id="133" name="ID_8E87000042F043D8B7B0A2992A550962" descr="ansible handlers"/>
        <xdr:cNvPicPr/>
      </xdr:nvPicPr>
      <xdr:blipFill>
        <a:blip r:embed="rId118"/>
        <a:stretch>
          <a:fillRect/>
        </a:stretch>
      </xdr:blipFill>
      <xdr:spPr>
        <a:xfrm>
          <a:off x="0" y="0"/>
          <a:ext cx="10058400" cy="6090285"/>
        </a:xfrm>
        <a:prstGeom prst="rect">
          <a:avLst/>
        </a:prstGeom>
      </xdr:spPr>
    </xdr:pic>
  </etc:cellImage>
  <etc:cellImage>
    <xdr:pic>
      <xdr:nvPicPr>
        <xdr:cNvPr id="134" name="ID_AB3A71396FF54930BA13163F41DCB8BA" descr="ansiblerole1"/>
        <xdr:cNvPicPr/>
      </xdr:nvPicPr>
      <xdr:blipFill>
        <a:blip r:embed="rId119"/>
        <a:stretch>
          <a:fillRect/>
        </a:stretch>
      </xdr:blipFill>
      <xdr:spPr>
        <a:xfrm>
          <a:off x="0" y="0"/>
          <a:ext cx="6915150" cy="5626100"/>
        </a:xfrm>
        <a:prstGeom prst="rect">
          <a:avLst/>
        </a:prstGeom>
      </xdr:spPr>
    </xdr:pic>
  </etc:cellImage>
  <etc:cellImage>
    <xdr:pic>
      <xdr:nvPicPr>
        <xdr:cNvPr id="135" name="ID_31EADDE024F24CA993DD87CDBA947B3A" descr="ansiblerole2"/>
        <xdr:cNvPicPr/>
      </xdr:nvPicPr>
      <xdr:blipFill>
        <a:blip r:embed="rId120"/>
        <a:stretch>
          <a:fillRect/>
        </a:stretch>
      </xdr:blipFill>
      <xdr:spPr>
        <a:xfrm>
          <a:off x="0" y="0"/>
          <a:ext cx="7416800" cy="8210550"/>
        </a:xfrm>
        <a:prstGeom prst="rect">
          <a:avLst/>
        </a:prstGeom>
      </xdr:spPr>
    </xdr:pic>
  </etc:cellImage>
  <etc:cellImage>
    <xdr:pic>
      <xdr:nvPicPr>
        <xdr:cNvPr id="136" name="ID_A3DD21ACE06E45BE8A40EF094598D5AE" descr="anisblerc"/>
        <xdr:cNvPicPr/>
      </xdr:nvPicPr>
      <xdr:blipFill>
        <a:blip r:embed="rId121"/>
        <a:stretch>
          <a:fillRect/>
        </a:stretch>
      </xdr:blipFill>
      <xdr:spPr>
        <a:xfrm>
          <a:off x="0" y="0"/>
          <a:ext cx="7759700" cy="8115300"/>
        </a:xfrm>
        <a:prstGeom prst="rect">
          <a:avLst/>
        </a:prstGeom>
      </xdr:spPr>
    </xdr:pic>
  </etc:cellImage>
  <etc:cellImage>
    <xdr:pic>
      <xdr:nvPicPr>
        <xdr:cNvPr id="148" name="ID_E8DB82A774BC44F29DAC58160F89334E" descr="dropbox"/>
        <xdr:cNvPicPr/>
      </xdr:nvPicPr>
      <xdr:blipFill>
        <a:blip r:embed="rId122"/>
        <a:stretch>
          <a:fillRect/>
        </a:stretch>
      </xdr:blipFill>
      <xdr:spPr>
        <a:xfrm>
          <a:off x="0" y="0"/>
          <a:ext cx="6845300" cy="5549900"/>
        </a:xfrm>
        <a:prstGeom prst="rect">
          <a:avLst/>
        </a:prstGeom>
      </xdr:spPr>
    </xdr:pic>
  </etc:cellImage>
  <etc:cellImage>
    <xdr:pic>
      <xdr:nvPicPr>
        <xdr:cNvPr id="149" name="ID_997AC16A448746E1B16D80168C6EA75B" descr="azurecompo"/>
        <xdr:cNvPicPr/>
      </xdr:nvPicPr>
      <xdr:blipFill>
        <a:blip r:embed="rId123"/>
        <a:stretch>
          <a:fillRect/>
        </a:stretch>
      </xdr:blipFill>
      <xdr:spPr>
        <a:xfrm>
          <a:off x="0" y="0"/>
          <a:ext cx="6959600" cy="7969250"/>
        </a:xfrm>
        <a:prstGeom prst="rect">
          <a:avLst/>
        </a:prstGeom>
      </xdr:spPr>
    </xdr:pic>
  </etc:cellImage>
  <etc:cellImage>
    <xdr:pic>
      <xdr:nvPicPr>
        <xdr:cNvPr id="150" name="ID_CFBD7D86AB1A41A3939FBA52ACBFABA1" descr="azuredesign"/>
        <xdr:cNvPicPr/>
      </xdr:nvPicPr>
      <xdr:blipFill>
        <a:blip r:embed="rId124"/>
        <a:stretch>
          <a:fillRect/>
        </a:stretch>
      </xdr:blipFill>
      <xdr:spPr>
        <a:xfrm>
          <a:off x="0" y="0"/>
          <a:ext cx="6781800" cy="6407150"/>
        </a:xfrm>
        <a:prstGeom prst="rect">
          <a:avLst/>
        </a:prstGeom>
      </xdr:spPr>
    </xdr:pic>
  </etc:cellImage>
  <etc:cellImage>
    <xdr:pic>
      <xdr:nvPicPr>
        <xdr:cNvPr id="152" name="ID_B2762CFACCD744AABA5B4F87FC7B8453" descr="frontdoor"/>
        <xdr:cNvPicPr/>
      </xdr:nvPicPr>
      <xdr:blipFill>
        <a:blip r:embed="rId125"/>
        <a:stretch>
          <a:fillRect/>
        </a:stretch>
      </xdr:blipFill>
      <xdr:spPr>
        <a:xfrm>
          <a:off x="0" y="0"/>
          <a:ext cx="6515100" cy="6686550"/>
        </a:xfrm>
        <a:prstGeom prst="rect">
          <a:avLst/>
        </a:prstGeom>
      </xdr:spPr>
    </xdr:pic>
  </etc:cellImage>
  <etc:cellImage>
    <xdr:pic>
      <xdr:nvPicPr>
        <xdr:cNvPr id="151" name="ID_8B982AEF43314024BF1B625E3202FECF" descr="recommended"/>
        <xdr:cNvPicPr/>
      </xdr:nvPicPr>
      <xdr:blipFill>
        <a:blip r:embed="rId126"/>
        <a:stretch>
          <a:fillRect/>
        </a:stretch>
      </xdr:blipFill>
      <xdr:spPr>
        <a:xfrm>
          <a:off x="0" y="0"/>
          <a:ext cx="6711950" cy="7512050"/>
        </a:xfrm>
        <a:prstGeom prst="rect">
          <a:avLst/>
        </a:prstGeom>
      </xdr:spPr>
    </xdr:pic>
  </etc:cellImage>
  <etc:cellImage>
    <xdr:pic>
      <xdr:nvPicPr>
        <xdr:cNvPr id="166" name="ID_A10DE38ED0564DCF92CD5F933432BAE1" descr="musthave"/>
        <xdr:cNvPicPr/>
      </xdr:nvPicPr>
      <xdr:blipFill>
        <a:blip r:embed="rId127"/>
        <a:stretch>
          <a:fillRect/>
        </a:stretch>
      </xdr:blipFill>
      <xdr:spPr>
        <a:xfrm>
          <a:off x="0" y="0"/>
          <a:ext cx="6819900" cy="7645400"/>
        </a:xfrm>
        <a:prstGeom prst="rect">
          <a:avLst/>
        </a:prstGeom>
      </xdr:spPr>
    </xdr:pic>
  </etc:cellImage>
  <etc:cellImage>
    <xdr:pic>
      <xdr:nvPicPr>
        <xdr:cNvPr id="167" name="ID_85CCA6B3A0CA4064905150A8D04C224C" descr="Rehost"/>
        <xdr:cNvPicPr/>
      </xdr:nvPicPr>
      <xdr:blipFill>
        <a:blip r:embed="rId128"/>
        <a:stretch>
          <a:fillRect/>
        </a:stretch>
      </xdr:blipFill>
      <xdr:spPr>
        <a:xfrm>
          <a:off x="0" y="0"/>
          <a:ext cx="6750050" cy="8007350"/>
        </a:xfrm>
        <a:prstGeom prst="rect">
          <a:avLst/>
        </a:prstGeom>
      </xdr:spPr>
    </xdr:pic>
  </etc:cellImage>
  <etc:cellImage>
    <xdr:pic>
      <xdr:nvPicPr>
        <xdr:cNvPr id="171" name="ID_ADED5AC2B33B4CE9BAA47E2B1CD34305" descr="meantimes"/>
        <xdr:cNvPicPr/>
      </xdr:nvPicPr>
      <xdr:blipFill>
        <a:blip r:embed="rId129"/>
        <a:stretch>
          <a:fillRect/>
        </a:stretch>
      </xdr:blipFill>
      <xdr:spPr>
        <a:xfrm>
          <a:off x="0" y="0"/>
          <a:ext cx="5334000" cy="2381250"/>
        </a:xfrm>
        <a:prstGeom prst="rect">
          <a:avLst/>
        </a:prstGeom>
      </xdr:spPr>
    </xdr:pic>
  </etc:cellImage>
  <etc:cellImage>
    <xdr:pic>
      <xdr:nvPicPr>
        <xdr:cNvPr id="172" name="ID_5DD0DE60247146839E384143C3BDFA4D" descr="inci"/>
        <xdr:cNvPicPr/>
      </xdr:nvPicPr>
      <xdr:blipFill>
        <a:blip r:embed="rId130"/>
        <a:stretch>
          <a:fillRect/>
        </a:stretch>
      </xdr:blipFill>
      <xdr:spPr>
        <a:xfrm>
          <a:off x="0" y="0"/>
          <a:ext cx="4629150" cy="7626350"/>
        </a:xfrm>
        <a:prstGeom prst="rect">
          <a:avLst/>
        </a:prstGeom>
      </xdr:spPr>
    </xdr:pic>
  </etc:cellImage>
  <etc:cellImage>
    <xdr:pic>
      <xdr:nvPicPr>
        <xdr:cNvPr id="174" name="ID_848CAA19605745E3918CF370C83CE51F" descr="splunk"/>
        <xdr:cNvPicPr/>
      </xdr:nvPicPr>
      <xdr:blipFill>
        <a:blip r:embed="rId131"/>
        <a:stretch>
          <a:fillRect/>
        </a:stretch>
      </xdr:blipFill>
      <xdr:spPr>
        <a:xfrm>
          <a:off x="0" y="0"/>
          <a:ext cx="7493000" cy="7550150"/>
        </a:xfrm>
        <a:prstGeom prst="rect">
          <a:avLst/>
        </a:prstGeom>
      </xdr:spPr>
    </xdr:pic>
  </etc:cellImage>
  <etc:cellImage>
    <xdr:pic>
      <xdr:nvPicPr>
        <xdr:cNvPr id="175" name="ID_EDF66B41044341119AC5A0AC67E3A82B" descr="API Dashboard"/>
        <xdr:cNvPicPr/>
      </xdr:nvPicPr>
      <xdr:blipFill>
        <a:blip r:embed="rId132"/>
        <a:stretch>
          <a:fillRect/>
        </a:stretch>
      </xdr:blipFill>
      <xdr:spPr>
        <a:xfrm>
          <a:off x="0" y="0"/>
          <a:ext cx="7277100" cy="3835400"/>
        </a:xfrm>
        <a:prstGeom prst="rect">
          <a:avLst/>
        </a:prstGeom>
      </xdr:spPr>
    </xdr:pic>
  </etc:cellImage>
  <etc:cellImage>
    <xdr:pic>
      <xdr:nvPicPr>
        <xdr:cNvPr id="176" name="ID_0C8A7A610B73480596BA6D462C60E0F2" descr="ErrorRates"/>
        <xdr:cNvPicPr/>
      </xdr:nvPicPr>
      <xdr:blipFill>
        <a:blip r:embed="rId133"/>
        <a:stretch>
          <a:fillRect/>
        </a:stretch>
      </xdr:blipFill>
      <xdr:spPr>
        <a:xfrm>
          <a:off x="0" y="0"/>
          <a:ext cx="6819900" cy="4152900"/>
        </a:xfrm>
        <a:prstGeom prst="rect">
          <a:avLst/>
        </a:prstGeom>
      </xdr:spPr>
    </xdr:pic>
  </etc:cellImage>
  <etc:cellImage>
    <xdr:pic>
      <xdr:nvPicPr>
        <xdr:cNvPr id="178" name="ID_A54E536AAB5D4B519710CDCB4F81C5BF" descr="Traffic"/>
        <xdr:cNvPicPr/>
      </xdr:nvPicPr>
      <xdr:blipFill>
        <a:blip r:embed="rId134"/>
        <a:stretch>
          <a:fillRect/>
        </a:stretch>
      </xdr:blipFill>
      <xdr:spPr>
        <a:xfrm>
          <a:off x="0" y="0"/>
          <a:ext cx="7073900" cy="3987165"/>
        </a:xfrm>
        <a:prstGeom prst="rect">
          <a:avLst/>
        </a:prstGeom>
      </xdr:spPr>
    </xdr:pic>
  </etc:cellImage>
  <etc:cellImage>
    <xdr:pic>
      <xdr:nvPicPr>
        <xdr:cNvPr id="179" name="ID_4C1302223F154B73975E6E845032A02B" descr="UserBehaviour"/>
        <xdr:cNvPicPr/>
      </xdr:nvPicPr>
      <xdr:blipFill>
        <a:blip r:embed="rId135"/>
        <a:stretch>
          <a:fillRect/>
        </a:stretch>
      </xdr:blipFill>
      <xdr:spPr>
        <a:xfrm>
          <a:off x="0" y="0"/>
          <a:ext cx="6953250" cy="3815715"/>
        </a:xfrm>
        <a:prstGeom prst="rect">
          <a:avLst/>
        </a:prstGeom>
      </xdr:spPr>
    </xdr:pic>
  </etc:cellImage>
  <etc:cellImage>
    <xdr:pic>
      <xdr:nvPicPr>
        <xdr:cNvPr id="180" name="ID_63D596799C7C4A3AB8694F9076AE3B1B" descr="realtime"/>
        <xdr:cNvPicPr/>
      </xdr:nvPicPr>
      <xdr:blipFill>
        <a:blip r:embed="rId136"/>
        <a:stretch>
          <a:fillRect/>
        </a:stretch>
      </xdr:blipFill>
      <xdr:spPr>
        <a:xfrm>
          <a:off x="0" y="0"/>
          <a:ext cx="6769100" cy="3949700"/>
        </a:xfrm>
        <a:prstGeom prst="rect">
          <a:avLst/>
        </a:prstGeom>
      </xdr:spPr>
    </xdr:pic>
  </etc:cellImage>
  <etc:cellImage>
    <xdr:pic>
      <xdr:nvPicPr>
        <xdr:cNvPr id="181" name="ID_C7D71F06C8FB4CE7B14C3BC0A0C29484" descr="forwarder"/>
        <xdr:cNvPicPr/>
      </xdr:nvPicPr>
      <xdr:blipFill>
        <a:blip r:embed="rId137"/>
        <a:stretch>
          <a:fillRect/>
        </a:stretch>
      </xdr:blipFill>
      <xdr:spPr>
        <a:xfrm>
          <a:off x="0" y="0"/>
          <a:ext cx="6997700" cy="7378700"/>
        </a:xfrm>
        <a:prstGeom prst="rect">
          <a:avLst/>
        </a:prstGeom>
      </xdr:spPr>
    </xdr:pic>
  </etc:cellImage>
  <etc:cellImage>
    <xdr:pic>
      <xdr:nvPicPr>
        <xdr:cNvPr id="182" name="ID_FA0B49D0A3F645BAB9EC64865C4AC37E" descr="dns dash"/>
        <xdr:cNvPicPr/>
      </xdr:nvPicPr>
      <xdr:blipFill>
        <a:blip r:embed="rId138"/>
        <a:stretch>
          <a:fillRect/>
        </a:stretch>
      </xdr:blipFill>
      <xdr:spPr>
        <a:xfrm>
          <a:off x="0" y="0"/>
          <a:ext cx="6731000" cy="7512050"/>
        </a:xfrm>
        <a:prstGeom prst="rect">
          <a:avLst/>
        </a:prstGeom>
      </xdr:spPr>
    </xdr:pic>
  </etc:cellImage>
  <etc:cellImage>
    <xdr:pic>
      <xdr:nvPicPr>
        <xdr:cNvPr id="183" name="ID_23BB52A3823D400BBF39379C2C8F006B" descr="dynaterra"/>
        <xdr:cNvPicPr/>
      </xdr:nvPicPr>
      <xdr:blipFill>
        <a:blip r:embed="rId139"/>
        <a:stretch>
          <a:fillRect/>
        </a:stretch>
      </xdr:blipFill>
      <xdr:spPr>
        <a:xfrm>
          <a:off x="0" y="0"/>
          <a:ext cx="7397750" cy="2495550"/>
        </a:xfrm>
        <a:prstGeom prst="rect">
          <a:avLst/>
        </a:prstGeom>
      </xdr:spPr>
    </xdr:pic>
  </etc:cellImage>
  <etc:cellImage>
    <xdr:pic>
      <xdr:nvPicPr>
        <xdr:cNvPr id="184" name="ID_62D975F3D32746D4894BEC75E74C68FA" descr="dynatracecompo"/>
        <xdr:cNvPicPr/>
      </xdr:nvPicPr>
      <xdr:blipFill>
        <a:blip r:embed="rId140"/>
        <a:stretch>
          <a:fillRect/>
        </a:stretch>
      </xdr:blipFill>
      <xdr:spPr>
        <a:xfrm>
          <a:off x="0" y="0"/>
          <a:ext cx="7473950" cy="3854450"/>
        </a:xfrm>
        <a:prstGeom prst="rect">
          <a:avLst/>
        </a:prstGeom>
      </xdr:spPr>
    </xdr:pic>
  </etc:cellImage>
  <etc:cellImage>
    <xdr:pic>
      <xdr:nvPicPr>
        <xdr:cNvPr id="185" name="ID_C7FBADFBA1E34378BD87ED753718E266" descr="features"/>
        <xdr:cNvPicPr/>
      </xdr:nvPicPr>
      <xdr:blipFill>
        <a:blip r:embed="rId141"/>
        <a:stretch>
          <a:fillRect/>
        </a:stretch>
      </xdr:blipFill>
      <xdr:spPr>
        <a:xfrm>
          <a:off x="0" y="0"/>
          <a:ext cx="7150100" cy="2971800"/>
        </a:xfrm>
        <a:prstGeom prst="rect">
          <a:avLst/>
        </a:prstGeom>
      </xdr:spPr>
    </xdr:pic>
  </etc:cellImage>
  <etc:cellImage>
    <xdr:pic>
      <xdr:nvPicPr>
        <xdr:cNvPr id="186" name="ID_A744755938E94357A59C405BCCD91EFD" descr="dynaintro"/>
        <xdr:cNvPicPr/>
      </xdr:nvPicPr>
      <xdr:blipFill>
        <a:blip r:embed="rId142"/>
        <a:stretch>
          <a:fillRect/>
        </a:stretch>
      </xdr:blipFill>
      <xdr:spPr>
        <a:xfrm>
          <a:off x="0" y="0"/>
          <a:ext cx="7048500" cy="4940300"/>
        </a:xfrm>
        <a:prstGeom prst="rect">
          <a:avLst/>
        </a:prstGeom>
      </xdr:spPr>
    </xdr:pic>
  </etc:cellImage>
  <etc:cellImage>
    <xdr:pic>
      <xdr:nvPicPr>
        <xdr:cNvPr id="187" name="ID_1B041496B37D41DE8F1286F9E70AF7F1" descr="access"/>
        <xdr:cNvPicPr/>
      </xdr:nvPicPr>
      <xdr:blipFill>
        <a:blip r:embed="rId143"/>
        <a:stretch>
          <a:fillRect/>
        </a:stretch>
      </xdr:blipFill>
      <xdr:spPr>
        <a:xfrm>
          <a:off x="0" y="0"/>
          <a:ext cx="6692900" cy="3295650"/>
        </a:xfrm>
        <a:prstGeom prst="rect">
          <a:avLst/>
        </a:prstGeom>
      </xdr:spPr>
    </xdr:pic>
  </etc:cellImage>
  <etc:cellImage>
    <xdr:pic>
      <xdr:nvPicPr>
        <xdr:cNvPr id="188" name="ID_59123A2902584E14BE4BBDFE3F155572" descr="architecture"/>
        <xdr:cNvPicPr/>
      </xdr:nvPicPr>
      <xdr:blipFill>
        <a:blip r:embed="rId144"/>
        <a:stretch>
          <a:fillRect/>
        </a:stretch>
      </xdr:blipFill>
      <xdr:spPr>
        <a:xfrm>
          <a:off x="0" y="0"/>
          <a:ext cx="6978650" cy="3416300"/>
        </a:xfrm>
        <a:prstGeom prst="rect">
          <a:avLst/>
        </a:prstGeom>
      </xdr:spPr>
    </xdr:pic>
  </etc:cellImage>
  <etc:cellImage>
    <xdr:pic>
      <xdr:nvPicPr>
        <xdr:cNvPr id="189" name="ID_330EA65CA1344B4C99B87BC011B2BDA5" descr="RUM"/>
        <xdr:cNvPicPr/>
      </xdr:nvPicPr>
      <xdr:blipFill>
        <a:blip r:embed="rId145"/>
        <a:stretch>
          <a:fillRect/>
        </a:stretch>
      </xdr:blipFill>
      <xdr:spPr>
        <a:xfrm>
          <a:off x="0" y="0"/>
          <a:ext cx="7721600" cy="1752600"/>
        </a:xfrm>
        <a:prstGeom prst="rect">
          <a:avLst/>
        </a:prstGeom>
      </xdr:spPr>
    </xdr:pic>
  </etc:cellImage>
  <etc:cellImage>
    <xdr:pic>
      <xdr:nvPicPr>
        <xdr:cNvPr id="190" name="ID_0A043C419F8243CBA33D4F64A480FBE3" descr="moni"/>
        <xdr:cNvPicPr/>
      </xdr:nvPicPr>
      <xdr:blipFill>
        <a:blip r:embed="rId146"/>
        <a:stretch>
          <a:fillRect/>
        </a:stretch>
      </xdr:blipFill>
      <xdr:spPr>
        <a:xfrm>
          <a:off x="0" y="0"/>
          <a:ext cx="6692900" cy="6388100"/>
        </a:xfrm>
        <a:prstGeom prst="rect">
          <a:avLst/>
        </a:prstGeom>
      </xdr:spPr>
    </xdr:pic>
  </etc:cellImage>
  <etc:cellImage>
    <xdr:pic>
      <xdr:nvPicPr>
        <xdr:cNvPr id="191" name="ID_E621120A79824B528975D4F3E25A2CA6" descr="othermoni"/>
        <xdr:cNvPicPr/>
      </xdr:nvPicPr>
      <xdr:blipFill>
        <a:blip r:embed="rId147"/>
        <a:stretch>
          <a:fillRect/>
        </a:stretch>
      </xdr:blipFill>
      <xdr:spPr>
        <a:xfrm>
          <a:off x="0" y="0"/>
          <a:ext cx="6915150" cy="7200900"/>
        </a:xfrm>
        <a:prstGeom prst="rect">
          <a:avLst/>
        </a:prstGeom>
      </xdr:spPr>
    </xdr:pic>
  </etc:cellImage>
  <etc:cellImage>
    <xdr:pic>
      <xdr:nvPicPr>
        <xdr:cNvPr id="192" name="ID_B7E264FE573C43EDB5C6EA9F86B243F6" descr="toils"/>
        <xdr:cNvPicPr/>
      </xdr:nvPicPr>
      <xdr:blipFill>
        <a:blip r:embed="rId148"/>
        <a:stretch>
          <a:fillRect/>
        </a:stretch>
      </xdr:blipFill>
      <xdr:spPr>
        <a:xfrm>
          <a:off x="0" y="0"/>
          <a:ext cx="6743700" cy="4501515"/>
        </a:xfrm>
        <a:prstGeom prst="rect">
          <a:avLst/>
        </a:prstGeom>
      </xdr:spPr>
    </xdr:pic>
  </etc:cellImage>
  <etc:cellImage>
    <xdr:pic>
      <xdr:nvPicPr>
        <xdr:cNvPr id="193" name="ID_4B5980EE8B1346EBA799A22588B79150" descr="recom"/>
        <xdr:cNvPicPr/>
      </xdr:nvPicPr>
      <xdr:blipFill>
        <a:blip r:embed="rId149"/>
        <a:stretch>
          <a:fillRect/>
        </a:stretch>
      </xdr:blipFill>
      <xdr:spPr>
        <a:xfrm>
          <a:off x="0" y="0"/>
          <a:ext cx="6724650" cy="5340350"/>
        </a:xfrm>
        <a:prstGeom prst="rect">
          <a:avLst/>
        </a:prstGeom>
      </xdr:spPr>
    </xdr:pic>
  </etc:cellImage>
  <etc:cellImage>
    <xdr:pic>
      <xdr:nvPicPr>
        <xdr:cNvPr id="194" name="ID_3D7AAF0C5D174400BFEDA56D95A17865" descr="splunk"/>
        <xdr:cNvPicPr/>
      </xdr:nvPicPr>
      <xdr:blipFill>
        <a:blip r:embed="rId150"/>
        <a:stretch>
          <a:fillRect/>
        </a:stretch>
      </xdr:blipFill>
      <xdr:spPr>
        <a:xfrm>
          <a:off x="0" y="0"/>
          <a:ext cx="6781800" cy="7658100"/>
        </a:xfrm>
        <a:prstGeom prst="rect">
          <a:avLst/>
        </a:prstGeom>
      </xdr:spPr>
    </xdr:pic>
  </etc:cellImage>
  <etc:cellImage>
    <xdr:pic>
      <xdr:nvPicPr>
        <xdr:cNvPr id="195" name="ID_8C4E4E065188408285ABC72851403AA8" descr="observ"/>
        <xdr:cNvPicPr/>
      </xdr:nvPicPr>
      <xdr:blipFill>
        <a:blip r:embed="rId151"/>
        <a:stretch>
          <a:fillRect/>
        </a:stretch>
      </xdr:blipFill>
      <xdr:spPr>
        <a:xfrm>
          <a:off x="0" y="0"/>
          <a:ext cx="6750050" cy="4997450"/>
        </a:xfrm>
        <a:prstGeom prst="rect">
          <a:avLst/>
        </a:prstGeom>
      </xdr:spPr>
    </xdr:pic>
  </etc:cellImage>
  <etc:cellImage>
    <xdr:pic>
      <xdr:nvPicPr>
        <xdr:cNvPr id="196" name="ID_3BDE3B775188471B83673761046C891A" descr="observ2"/>
        <xdr:cNvPicPr/>
      </xdr:nvPicPr>
      <xdr:blipFill>
        <a:blip r:embed="rId152"/>
        <a:stretch>
          <a:fillRect/>
        </a:stretch>
      </xdr:blipFill>
      <xdr:spPr>
        <a:xfrm>
          <a:off x="0" y="0"/>
          <a:ext cx="7283450" cy="4292600"/>
        </a:xfrm>
        <a:prstGeom prst="rect">
          <a:avLst/>
        </a:prstGeom>
      </xdr:spPr>
    </xdr:pic>
  </etc:cellImage>
  <etc:cellImage>
    <xdr:pic>
      <xdr:nvPicPr>
        <xdr:cNvPr id="197" name="ID_F5579F28C90A4C56BC4D9E9FF42971F3" descr="observ3"/>
        <xdr:cNvPicPr/>
      </xdr:nvPicPr>
      <xdr:blipFill>
        <a:blip r:embed="rId153"/>
        <a:stretch>
          <a:fillRect/>
        </a:stretch>
      </xdr:blipFill>
      <xdr:spPr>
        <a:xfrm>
          <a:off x="0" y="0"/>
          <a:ext cx="6286500" cy="6096000"/>
        </a:xfrm>
        <a:prstGeom prst="rect">
          <a:avLst/>
        </a:prstGeom>
      </xdr:spPr>
    </xdr:pic>
  </etc:cellImage>
  <etc:cellImage>
    <xdr:pic>
      <xdr:nvPicPr>
        <xdr:cNvPr id="202" name="ID_3B0356748D29417882A53B60D4E69FFC" descr="table3"/>
        <xdr:cNvPicPr/>
      </xdr:nvPicPr>
      <xdr:blipFill>
        <a:blip r:embed="rId154"/>
        <a:stretch>
          <a:fillRect/>
        </a:stretch>
      </xdr:blipFill>
      <xdr:spPr>
        <a:xfrm>
          <a:off x="0" y="0"/>
          <a:ext cx="6692900" cy="6858000"/>
        </a:xfrm>
        <a:prstGeom prst="rect">
          <a:avLst/>
        </a:prstGeom>
      </xdr:spPr>
    </xdr:pic>
  </etc:cellImage>
  <etc:cellImage>
    <xdr:pic>
      <xdr:nvPicPr>
        <xdr:cNvPr id="203" name="ID_8225548F5A5E4E568761EF38371B86CF" descr="pis"/>
        <xdr:cNvPicPr/>
      </xdr:nvPicPr>
      <xdr:blipFill>
        <a:blip r:embed="rId155"/>
        <a:stretch>
          <a:fillRect/>
        </a:stretch>
      </xdr:blipFill>
      <xdr:spPr>
        <a:xfrm>
          <a:off x="0" y="0"/>
          <a:ext cx="6731000" cy="7245350"/>
        </a:xfrm>
        <a:prstGeom prst="rect">
          <a:avLst/>
        </a:prstGeom>
      </xdr:spPr>
    </xdr:pic>
  </etc:cellImage>
  <etc:cellImage>
    <xdr:pic>
      <xdr:nvPicPr>
        <xdr:cNvPr id="204" name="ID_A0692CFAF7EC4A349851777EF7846D0C" descr="p2s"/>
        <xdr:cNvPicPr/>
      </xdr:nvPicPr>
      <xdr:blipFill>
        <a:blip r:embed="rId156"/>
        <a:stretch>
          <a:fillRect/>
        </a:stretch>
      </xdr:blipFill>
      <xdr:spPr>
        <a:xfrm>
          <a:off x="0" y="0"/>
          <a:ext cx="7315200" cy="6959600"/>
        </a:xfrm>
        <a:prstGeom prst="rect">
          <a:avLst/>
        </a:prstGeom>
      </xdr:spPr>
    </xdr:pic>
  </etc:cellImage>
  <etc:cellImage>
    <xdr:pic>
      <xdr:nvPicPr>
        <xdr:cNvPr id="205" name="ID_E398B7D8A24A4BC8A1BC0E3AB99D6FFD" descr="alerts"/>
        <xdr:cNvPicPr/>
      </xdr:nvPicPr>
      <xdr:blipFill>
        <a:blip r:embed="rId157"/>
        <a:stretch>
          <a:fillRect/>
        </a:stretch>
      </xdr:blipFill>
      <xdr:spPr>
        <a:xfrm>
          <a:off x="0" y="0"/>
          <a:ext cx="6953250" cy="7302500"/>
        </a:xfrm>
        <a:prstGeom prst="rect">
          <a:avLst/>
        </a:prstGeom>
      </xdr:spPr>
    </xdr:pic>
  </etc:cellImage>
  <etc:cellImage>
    <xdr:pic>
      <xdr:nvPicPr>
        <xdr:cNvPr id="206" name="ID_D68CCBED7D6149C8AB7D806B7174392C" descr="fmea1"/>
        <xdr:cNvPicPr/>
      </xdr:nvPicPr>
      <xdr:blipFill>
        <a:blip r:embed="rId158"/>
        <a:stretch>
          <a:fillRect/>
        </a:stretch>
      </xdr:blipFill>
      <xdr:spPr>
        <a:xfrm>
          <a:off x="0" y="0"/>
          <a:ext cx="7283450" cy="2311400"/>
        </a:xfrm>
        <a:prstGeom prst="rect">
          <a:avLst/>
        </a:prstGeom>
      </xdr:spPr>
    </xdr:pic>
  </etc:cellImage>
  <etc:cellImage>
    <xdr:pic>
      <xdr:nvPicPr>
        <xdr:cNvPr id="207" name="ID_7F29C01342224B699255EBB73D605070" descr="fmea2"/>
        <xdr:cNvPicPr/>
      </xdr:nvPicPr>
      <xdr:blipFill>
        <a:blip r:embed="rId159"/>
        <a:stretch>
          <a:fillRect/>
        </a:stretch>
      </xdr:blipFill>
      <xdr:spPr>
        <a:xfrm>
          <a:off x="0" y="0"/>
          <a:ext cx="6731000" cy="6978650"/>
        </a:xfrm>
        <a:prstGeom prst="rect">
          <a:avLst/>
        </a:prstGeom>
      </xdr:spPr>
    </xdr:pic>
  </etc:cellImage>
  <etc:cellImage>
    <xdr:pic>
      <xdr:nvPicPr>
        <xdr:cNvPr id="208" name="ID_C10B7B4964554685A8A8AA8866B05AA6" descr="fmea3"/>
        <xdr:cNvPicPr/>
      </xdr:nvPicPr>
      <xdr:blipFill>
        <a:blip r:embed="rId160"/>
        <a:stretch>
          <a:fillRect/>
        </a:stretch>
      </xdr:blipFill>
      <xdr:spPr>
        <a:xfrm>
          <a:off x="0" y="0"/>
          <a:ext cx="6705600" cy="3187700"/>
        </a:xfrm>
        <a:prstGeom prst="rect">
          <a:avLst/>
        </a:prstGeom>
      </xdr:spPr>
    </xdr:pic>
  </etc:cellImage>
  <etc:cellImage>
    <xdr:pic>
      <xdr:nvPicPr>
        <xdr:cNvPr id="209" name="ID_1AA3F6D9A3F6476FA05AFBA624926086" descr="ELK"/>
        <xdr:cNvPicPr/>
      </xdr:nvPicPr>
      <xdr:blipFill>
        <a:blip r:embed="rId161"/>
        <a:stretch>
          <a:fillRect/>
        </a:stretch>
      </xdr:blipFill>
      <xdr:spPr>
        <a:xfrm>
          <a:off x="0" y="0"/>
          <a:ext cx="6940550" cy="2463800"/>
        </a:xfrm>
        <a:prstGeom prst="rect">
          <a:avLst/>
        </a:prstGeom>
      </xdr:spPr>
    </xdr:pic>
  </etc:cellImage>
  <etc:cellImage>
    <xdr:pic>
      <xdr:nvPicPr>
        <xdr:cNvPr id="210" name="ID_28B1FC29393F403AB03FD8C9957EAC85" descr="prom"/>
        <xdr:cNvPicPr/>
      </xdr:nvPicPr>
      <xdr:blipFill>
        <a:blip r:embed="rId162"/>
        <a:stretch>
          <a:fillRect/>
        </a:stretch>
      </xdr:blipFill>
      <xdr:spPr>
        <a:xfrm>
          <a:off x="0" y="0"/>
          <a:ext cx="6724650" cy="3105150"/>
        </a:xfrm>
        <a:prstGeom prst="rect">
          <a:avLst/>
        </a:prstGeom>
      </xdr:spPr>
    </xdr:pic>
  </etc:cellImage>
  <etc:cellImage>
    <xdr:pic>
      <xdr:nvPicPr>
        <xdr:cNvPr id="211" name="ID_2BC5B307A2B548C4BCBB65316B705FF8" descr="dog"/>
        <xdr:cNvPicPr/>
      </xdr:nvPicPr>
      <xdr:blipFill>
        <a:blip r:embed="rId163"/>
        <a:stretch>
          <a:fillRect/>
        </a:stretch>
      </xdr:blipFill>
      <xdr:spPr>
        <a:xfrm>
          <a:off x="0" y="0"/>
          <a:ext cx="6959600" cy="5245100"/>
        </a:xfrm>
        <a:prstGeom prst="rect">
          <a:avLst/>
        </a:prstGeom>
      </xdr:spPr>
    </xdr:pic>
  </etc:cellImage>
  <etc:cellImage>
    <xdr:pic>
      <xdr:nvPicPr>
        <xdr:cNvPr id="212" name="ID_A5B00154C5E6476D80FB5051AC2419B2" descr="flow"/>
        <xdr:cNvPicPr/>
      </xdr:nvPicPr>
      <xdr:blipFill>
        <a:blip r:embed="rId164"/>
        <a:stretch>
          <a:fillRect/>
        </a:stretch>
      </xdr:blipFill>
      <xdr:spPr>
        <a:xfrm>
          <a:off x="0" y="0"/>
          <a:ext cx="6896100" cy="4387215"/>
        </a:xfrm>
        <a:prstGeom prst="rect">
          <a:avLst/>
        </a:prstGeom>
      </xdr:spPr>
    </xdr:pic>
  </etc:cellImage>
  <etc:cellImage>
    <xdr:pic>
      <xdr:nvPicPr>
        <xdr:cNvPr id="62" name="ID_5143430F4F684F3DB07EE96245E2601B" descr="RED"/>
        <xdr:cNvPicPr/>
      </xdr:nvPicPr>
      <xdr:blipFill>
        <a:blip r:embed="rId165"/>
        <a:stretch>
          <a:fillRect/>
        </a:stretch>
      </xdr:blipFill>
      <xdr:spPr>
        <a:xfrm>
          <a:off x="0" y="0"/>
          <a:ext cx="6216650" cy="2133600"/>
        </a:xfrm>
        <a:prstGeom prst="rect">
          <a:avLst/>
        </a:prstGeom>
      </xdr:spPr>
    </xdr:pic>
  </etc:cellImage>
  <etc:cellImage>
    <xdr:pic>
      <xdr:nvPicPr>
        <xdr:cNvPr id="97" name="ID_61B921274B4E4F46A4DA1E9882436E46" descr="USE"/>
        <xdr:cNvPicPr/>
      </xdr:nvPicPr>
      <xdr:blipFill>
        <a:blip r:embed="rId166"/>
        <a:stretch>
          <a:fillRect/>
        </a:stretch>
      </xdr:blipFill>
      <xdr:spPr>
        <a:xfrm>
          <a:off x="0" y="0"/>
          <a:ext cx="6350000" cy="2120900"/>
        </a:xfrm>
        <a:prstGeom prst="rect">
          <a:avLst/>
        </a:prstGeom>
      </xdr:spPr>
    </xdr:pic>
  </etc:cellImage>
  <etc:cellImage>
    <xdr:pic>
      <xdr:nvPicPr>
        <xdr:cNvPr id="104" name="ID_82E939411DDC489BB5938C21616A6F1F" descr="High Cardi"/>
        <xdr:cNvPicPr/>
      </xdr:nvPicPr>
      <xdr:blipFill>
        <a:blip r:embed="rId167"/>
        <a:stretch>
          <a:fillRect/>
        </a:stretch>
      </xdr:blipFill>
      <xdr:spPr>
        <a:xfrm>
          <a:off x="0" y="0"/>
          <a:ext cx="7296150" cy="6330950"/>
        </a:xfrm>
        <a:prstGeom prst="rect">
          <a:avLst/>
        </a:prstGeom>
      </xdr:spPr>
    </xdr:pic>
  </etc:cellImage>
  <etc:cellImage>
    <xdr:pic>
      <xdr:nvPicPr>
        <xdr:cNvPr id="213" name="ID_B2A00A90E87243EDB7F89CC1F9837BA3" descr="cardi 1"/>
        <xdr:cNvPicPr/>
      </xdr:nvPicPr>
      <xdr:blipFill>
        <a:blip r:embed="rId168"/>
        <a:stretch>
          <a:fillRect/>
        </a:stretch>
      </xdr:blipFill>
      <xdr:spPr>
        <a:xfrm>
          <a:off x="0" y="0"/>
          <a:ext cx="7905750" cy="5073015"/>
        </a:xfrm>
        <a:prstGeom prst="rect">
          <a:avLst/>
        </a:prstGeom>
      </xdr:spPr>
    </xdr:pic>
  </etc:cellImage>
  <etc:cellImage>
    <xdr:pic>
      <xdr:nvPicPr>
        <xdr:cNvPr id="214" name="ID_907B2806178C4969A7C28CFEF682C661" descr="count"/>
        <xdr:cNvPicPr/>
      </xdr:nvPicPr>
      <xdr:blipFill>
        <a:blip r:embed="rId169"/>
        <a:stretch>
          <a:fillRect/>
        </a:stretch>
      </xdr:blipFill>
      <xdr:spPr>
        <a:xfrm>
          <a:off x="0" y="0"/>
          <a:ext cx="6997700" cy="2711450"/>
        </a:xfrm>
        <a:prstGeom prst="rect">
          <a:avLst/>
        </a:prstGeom>
      </xdr:spPr>
    </xdr:pic>
  </etc:cellImage>
  <etc:cellImage>
    <xdr:pic>
      <xdr:nvPicPr>
        <xdr:cNvPr id="215" name="ID_CADED2D3022E4262A91FE4B94BD342EC" descr="histo"/>
        <xdr:cNvPicPr/>
      </xdr:nvPicPr>
      <xdr:blipFill>
        <a:blip r:embed="rId170"/>
        <a:stretch>
          <a:fillRect/>
        </a:stretch>
      </xdr:blipFill>
      <xdr:spPr>
        <a:xfrm>
          <a:off x="0" y="0"/>
          <a:ext cx="6972300" cy="6362700"/>
        </a:xfrm>
        <a:prstGeom prst="rect">
          <a:avLst/>
        </a:prstGeom>
      </xdr:spPr>
    </xdr:pic>
  </etc:cellImage>
  <etc:cellImage>
    <xdr:pic>
      <xdr:nvPicPr>
        <xdr:cNvPr id="216" name="ID_DC1288FD0457488D9511217C7C481569" descr="histo example"/>
        <xdr:cNvPicPr/>
      </xdr:nvPicPr>
      <xdr:blipFill>
        <a:blip r:embed="rId171"/>
        <a:stretch>
          <a:fillRect/>
        </a:stretch>
      </xdr:blipFill>
      <xdr:spPr>
        <a:xfrm>
          <a:off x="0" y="0"/>
          <a:ext cx="6673850" cy="2324100"/>
        </a:xfrm>
        <a:prstGeom prst="rect">
          <a:avLst/>
        </a:prstGeom>
      </xdr:spPr>
    </xdr:pic>
  </etc:cellImage>
  <etc:cellImage>
    <xdr:pic>
      <xdr:nvPicPr>
        <xdr:cNvPr id="217" name="ID_C7EF36D53D454DD5AD18D02127E6FC9D" descr="visual"/>
        <xdr:cNvPicPr/>
      </xdr:nvPicPr>
      <xdr:blipFill>
        <a:blip r:embed="rId172"/>
        <a:stretch>
          <a:fillRect/>
        </a:stretch>
      </xdr:blipFill>
      <xdr:spPr>
        <a:xfrm>
          <a:off x="0" y="0"/>
          <a:ext cx="6845300" cy="4844415"/>
        </a:xfrm>
        <a:prstGeom prst="rect">
          <a:avLst/>
        </a:prstGeom>
      </xdr:spPr>
    </xdr:pic>
  </etc:cellImage>
  <etc:cellImage>
    <xdr:pic>
      <xdr:nvPicPr>
        <xdr:cNvPr id="218" name="ID_45A5F322F0964703BE297DF8140A73AE" descr="pruning"/>
        <xdr:cNvPicPr/>
      </xdr:nvPicPr>
      <xdr:blipFill>
        <a:blip r:embed="rId173"/>
        <a:stretch>
          <a:fillRect/>
        </a:stretch>
      </xdr:blipFill>
      <xdr:spPr>
        <a:xfrm>
          <a:off x="0" y="0"/>
          <a:ext cx="6597650" cy="4819650"/>
        </a:xfrm>
        <a:prstGeom prst="rect">
          <a:avLst/>
        </a:prstGeom>
      </xdr:spPr>
    </xdr:pic>
  </etc:cellImage>
  <etc:cellImage>
    <xdr:pic>
      <xdr:nvPicPr>
        <xdr:cNvPr id="219" name="ID_94A2F1132C7E4C03A926CD488F628591" descr="retention"/>
        <xdr:cNvPicPr/>
      </xdr:nvPicPr>
      <xdr:blipFill>
        <a:blip r:embed="rId174"/>
        <a:stretch>
          <a:fillRect/>
        </a:stretch>
      </xdr:blipFill>
      <xdr:spPr>
        <a:xfrm>
          <a:off x="0" y="0"/>
          <a:ext cx="6826250" cy="4654550"/>
        </a:xfrm>
        <a:prstGeom prst="rect">
          <a:avLst/>
        </a:prstGeom>
      </xdr:spPr>
    </xdr:pic>
  </etc:cellImage>
  <etc:cellImage>
    <xdr:pic>
      <xdr:nvPicPr>
        <xdr:cNvPr id="220" name="ID_396C0A4C57824FCEA04D1FD28C6577CD" descr="alerts"/>
        <xdr:cNvPicPr/>
      </xdr:nvPicPr>
      <xdr:blipFill>
        <a:blip r:embed="rId175"/>
        <a:stretch>
          <a:fillRect/>
        </a:stretch>
      </xdr:blipFill>
      <xdr:spPr>
        <a:xfrm>
          <a:off x="0" y="0"/>
          <a:ext cx="6807200" cy="4057650"/>
        </a:xfrm>
        <a:prstGeom prst="rect">
          <a:avLst/>
        </a:prstGeom>
      </xdr:spPr>
    </xdr:pic>
  </etc:cellImage>
  <etc:cellImage>
    <xdr:pic>
      <xdr:nvPicPr>
        <xdr:cNvPr id="221" name="ID_BD394951CBB043A184A083A46DD39C5F" descr="logs"/>
        <xdr:cNvPicPr/>
      </xdr:nvPicPr>
      <xdr:blipFill>
        <a:blip r:embed="rId176"/>
        <a:stretch>
          <a:fillRect/>
        </a:stretch>
      </xdr:blipFill>
      <xdr:spPr>
        <a:xfrm>
          <a:off x="0" y="0"/>
          <a:ext cx="6940550" cy="3733800"/>
        </a:xfrm>
        <a:prstGeom prst="rect">
          <a:avLst/>
        </a:prstGeom>
      </xdr:spPr>
    </xdr:pic>
  </etc:cellImage>
  <etc:cellImage>
    <xdr:pic>
      <xdr:nvPicPr>
        <xdr:cNvPr id="222" name="ID_225B79B1DAED49DBB0C49F013D1B9576" descr="traceing"/>
        <xdr:cNvPicPr/>
      </xdr:nvPicPr>
      <xdr:blipFill>
        <a:blip r:embed="rId177"/>
        <a:stretch>
          <a:fillRect/>
        </a:stretch>
      </xdr:blipFill>
      <xdr:spPr>
        <a:xfrm>
          <a:off x="0" y="0"/>
          <a:ext cx="6788150" cy="5778500"/>
        </a:xfrm>
        <a:prstGeom prst="rect">
          <a:avLst/>
        </a:prstGeom>
      </xdr:spPr>
    </xdr:pic>
  </etc:cellImage>
  <etc:cellImage>
    <xdr:pic>
      <xdr:nvPicPr>
        <xdr:cNvPr id="223" name="ID_8C529DD6F6B24D7F95CADCDA3D85C549" descr="sensi"/>
        <xdr:cNvPicPr/>
      </xdr:nvPicPr>
      <xdr:blipFill>
        <a:blip r:embed="rId178"/>
        <a:stretch>
          <a:fillRect/>
        </a:stretch>
      </xdr:blipFill>
      <xdr:spPr>
        <a:xfrm>
          <a:off x="0" y="0"/>
          <a:ext cx="6781800" cy="3473450"/>
        </a:xfrm>
        <a:prstGeom prst="rect">
          <a:avLst/>
        </a:prstGeom>
      </xdr:spPr>
    </xdr:pic>
  </etc:cellImage>
  <etc:cellImage>
    <xdr:pic>
      <xdr:nvPicPr>
        <xdr:cNvPr id="224" name="ID_F4E2F06DEA844681816664C686F5BB32" descr="otel"/>
        <xdr:cNvPicPr/>
      </xdr:nvPicPr>
      <xdr:blipFill>
        <a:blip r:embed="rId179"/>
        <a:stretch>
          <a:fillRect/>
        </a:stretch>
      </xdr:blipFill>
      <xdr:spPr>
        <a:xfrm>
          <a:off x="0" y="0"/>
          <a:ext cx="6845300" cy="3028950"/>
        </a:xfrm>
        <a:prstGeom prst="rect">
          <a:avLst/>
        </a:prstGeom>
      </xdr:spPr>
    </xdr:pic>
  </etc:cellImage>
  <etc:cellImage>
    <xdr:pic>
      <xdr:nvPicPr>
        <xdr:cNvPr id="225" name="ID_BED65E38B76B45DDB198201DEBD86D3B" descr="otem1"/>
        <xdr:cNvPicPr/>
      </xdr:nvPicPr>
      <xdr:blipFill>
        <a:blip r:embed="rId180"/>
        <a:stretch>
          <a:fillRect/>
        </a:stretch>
      </xdr:blipFill>
      <xdr:spPr>
        <a:xfrm>
          <a:off x="0" y="0"/>
          <a:ext cx="6826250" cy="2724150"/>
        </a:xfrm>
        <a:prstGeom prst="rect">
          <a:avLst/>
        </a:prstGeom>
      </xdr:spPr>
    </xdr:pic>
  </etc:cellImage>
  <etc:cellImage>
    <xdr:pic>
      <xdr:nvPicPr>
        <xdr:cNvPr id="226" name="ID_2405EC1B82C64D7CA42B517BD863EB8F" descr="span"/>
        <xdr:cNvPicPr/>
      </xdr:nvPicPr>
      <xdr:blipFill>
        <a:blip r:embed="rId181"/>
        <a:stretch>
          <a:fillRect/>
        </a:stretch>
      </xdr:blipFill>
      <xdr:spPr>
        <a:xfrm>
          <a:off x="0" y="0"/>
          <a:ext cx="6807200" cy="6711950"/>
        </a:xfrm>
        <a:prstGeom prst="rect">
          <a:avLst/>
        </a:prstGeom>
      </xdr:spPr>
    </xdr:pic>
  </etc:cellImage>
  <etc:cellImage>
    <xdr:pic>
      <xdr:nvPicPr>
        <xdr:cNvPr id="228" name="ID_1F412C8EC88341AD97B34873166637D6" descr="ports"/>
        <xdr:cNvPicPr/>
      </xdr:nvPicPr>
      <xdr:blipFill>
        <a:blip r:embed="rId182"/>
        <a:stretch>
          <a:fillRect/>
        </a:stretch>
      </xdr:blipFill>
      <xdr:spPr>
        <a:xfrm>
          <a:off x="0" y="0"/>
          <a:ext cx="6426200" cy="7258050"/>
        </a:xfrm>
        <a:prstGeom prst="rect">
          <a:avLst/>
        </a:prstGeom>
      </xdr:spPr>
    </xdr:pic>
  </etc:cellImage>
  <etc:cellImage>
    <xdr:pic>
      <xdr:nvPicPr>
        <xdr:cNvPr id="229" name="ID_F30EB0B7A9264338B2CF1C6E433B3551" descr="azure"/>
        <xdr:cNvPicPr/>
      </xdr:nvPicPr>
      <xdr:blipFill>
        <a:blip r:embed="rId183"/>
        <a:stretch>
          <a:fillRect/>
        </a:stretch>
      </xdr:blipFill>
      <xdr:spPr>
        <a:xfrm>
          <a:off x="0" y="0"/>
          <a:ext cx="5492750" cy="3676650"/>
        </a:xfrm>
        <a:prstGeom prst="rect">
          <a:avLst/>
        </a:prstGeom>
      </xdr:spPr>
    </xdr:pic>
  </etc:cellImage>
  <etc:cellImage>
    <xdr:pic>
      <xdr:nvPicPr>
        <xdr:cNvPr id="230" name="ID_9775FF1EC6EE49A685145758CBB33BB0" descr="AWS"/>
        <xdr:cNvPicPr/>
      </xdr:nvPicPr>
      <xdr:blipFill>
        <a:blip r:embed="rId184"/>
        <a:stretch>
          <a:fillRect/>
        </a:stretch>
      </xdr:blipFill>
      <xdr:spPr>
        <a:xfrm>
          <a:off x="0" y="0"/>
          <a:ext cx="5200650" cy="3263900"/>
        </a:xfrm>
        <a:prstGeom prst="rect">
          <a:avLst/>
        </a:prstGeom>
      </xdr:spPr>
    </xdr:pic>
  </etc:cellImage>
  <etc:cellImage>
    <xdr:pic>
      <xdr:nvPicPr>
        <xdr:cNvPr id="231" name="ID_4CE9E3D79B324A4A924C6E6A735E8676" descr="GCP"/>
        <xdr:cNvPicPr/>
      </xdr:nvPicPr>
      <xdr:blipFill>
        <a:blip r:embed="rId185"/>
        <a:stretch>
          <a:fillRect/>
        </a:stretch>
      </xdr:blipFill>
      <xdr:spPr>
        <a:xfrm>
          <a:off x="0" y="0"/>
          <a:ext cx="4921250" cy="3359150"/>
        </a:xfrm>
        <a:prstGeom prst="rect">
          <a:avLst/>
        </a:prstGeom>
      </xdr:spPr>
    </xdr:pic>
  </etc:cellImage>
  <etc:cellImage>
    <xdr:pic>
      <xdr:nvPicPr>
        <xdr:cNvPr id="232" name="ID_E0F3BA1682A04F3095C4E42AAB82992A" descr="kubernetes"/>
        <xdr:cNvPicPr/>
      </xdr:nvPicPr>
      <xdr:blipFill>
        <a:blip r:embed="rId186"/>
        <a:stretch>
          <a:fillRect/>
        </a:stretch>
      </xdr:blipFill>
      <xdr:spPr>
        <a:xfrm>
          <a:off x="0" y="0"/>
          <a:ext cx="7035800" cy="5638800"/>
        </a:xfrm>
        <a:prstGeom prst="rect">
          <a:avLst/>
        </a:prstGeom>
      </xdr:spPr>
    </xdr:pic>
  </etc:cellImage>
  <etc:cellImage>
    <xdr:pic>
      <xdr:nvPicPr>
        <xdr:cNvPr id="233" name="ID_F8FA53B05CA8481882099D0AD8BCA133" descr="logs"/>
        <xdr:cNvPicPr/>
      </xdr:nvPicPr>
      <xdr:blipFill>
        <a:blip r:embed="rId187"/>
        <a:stretch>
          <a:fillRect/>
        </a:stretch>
      </xdr:blipFill>
      <xdr:spPr>
        <a:xfrm>
          <a:off x="0" y="0"/>
          <a:ext cx="6769100" cy="4006850"/>
        </a:xfrm>
        <a:prstGeom prst="rect">
          <a:avLst/>
        </a:prstGeom>
      </xdr:spPr>
    </xdr:pic>
  </etc:cellImage>
  <etc:cellImage>
    <xdr:pic>
      <xdr:nvPicPr>
        <xdr:cNvPr id="234" name="ID_15DB271C2A104EF1BCBD0BBFA3E15912" descr="zta1"/>
        <xdr:cNvPicPr/>
      </xdr:nvPicPr>
      <xdr:blipFill>
        <a:blip r:embed="rId188"/>
        <a:stretch>
          <a:fillRect/>
        </a:stretch>
      </xdr:blipFill>
      <xdr:spPr>
        <a:xfrm>
          <a:off x="0" y="0"/>
          <a:ext cx="6673850" cy="2235200"/>
        </a:xfrm>
        <a:prstGeom prst="rect">
          <a:avLst/>
        </a:prstGeom>
      </xdr:spPr>
    </xdr:pic>
  </etc:cellImage>
  <etc:cellImage>
    <xdr:pic>
      <xdr:nvPicPr>
        <xdr:cNvPr id="235" name="ID_E3BD8F09B0DC4D1DAB4A122EE3BEDD1A" descr="zta2"/>
        <xdr:cNvPicPr/>
      </xdr:nvPicPr>
      <xdr:blipFill>
        <a:blip r:embed="rId189"/>
        <a:stretch>
          <a:fillRect/>
        </a:stretch>
      </xdr:blipFill>
      <xdr:spPr>
        <a:xfrm>
          <a:off x="0" y="0"/>
          <a:ext cx="6667500" cy="4610100"/>
        </a:xfrm>
        <a:prstGeom prst="rect">
          <a:avLst/>
        </a:prstGeom>
      </xdr:spPr>
    </xdr:pic>
  </etc:cellImage>
  <etc:cellImage>
    <xdr:pic>
      <xdr:nvPicPr>
        <xdr:cNvPr id="236" name="ID_E993B690ED6442BFB557110148D6C701" descr="zta3"/>
        <xdr:cNvPicPr/>
      </xdr:nvPicPr>
      <xdr:blipFill>
        <a:blip r:embed="rId190"/>
        <a:stretch>
          <a:fillRect/>
        </a:stretch>
      </xdr:blipFill>
      <xdr:spPr>
        <a:xfrm>
          <a:off x="0" y="0"/>
          <a:ext cx="6578600" cy="5715000"/>
        </a:xfrm>
        <a:prstGeom prst="rect">
          <a:avLst/>
        </a:prstGeom>
      </xdr:spPr>
    </xdr:pic>
  </etc:cellImage>
  <etc:cellImage>
    <xdr:pic>
      <xdr:nvPicPr>
        <xdr:cNvPr id="237" name="ID_F8C19EDB84104F19A0884E0AA60A4989" descr="dmz1"/>
        <xdr:cNvPicPr/>
      </xdr:nvPicPr>
      <xdr:blipFill>
        <a:blip r:embed="rId191"/>
        <a:stretch>
          <a:fillRect/>
        </a:stretch>
      </xdr:blipFill>
      <xdr:spPr>
        <a:xfrm>
          <a:off x="0" y="0"/>
          <a:ext cx="6635750" cy="4101465"/>
        </a:xfrm>
        <a:prstGeom prst="rect">
          <a:avLst/>
        </a:prstGeom>
      </xdr:spPr>
    </xdr:pic>
  </etc:cellImage>
  <etc:cellImage>
    <xdr:pic>
      <xdr:nvPicPr>
        <xdr:cNvPr id="238" name="ID_68EBB81CBCF44891AEE11099EE154322" descr="prom1"/>
        <xdr:cNvPicPr/>
      </xdr:nvPicPr>
      <xdr:blipFill>
        <a:blip r:embed="rId192"/>
        <a:stretch>
          <a:fillRect/>
        </a:stretch>
      </xdr:blipFill>
      <xdr:spPr>
        <a:xfrm>
          <a:off x="0" y="0"/>
          <a:ext cx="6534150" cy="5454650"/>
        </a:xfrm>
        <a:prstGeom prst="rect">
          <a:avLst/>
        </a:prstGeom>
      </xdr:spPr>
    </xdr:pic>
  </etc:cellImage>
  <etc:cellImage>
    <xdr:pic>
      <xdr:nvPicPr>
        <xdr:cNvPr id="239" name="ID_95A7168E3D364F77A1326EC3A691A823" descr="OWASP"/>
        <xdr:cNvPicPr/>
      </xdr:nvPicPr>
      <xdr:blipFill>
        <a:blip r:embed="rId193"/>
        <a:stretch>
          <a:fillRect/>
        </a:stretch>
      </xdr:blipFill>
      <xdr:spPr>
        <a:xfrm>
          <a:off x="0" y="0"/>
          <a:ext cx="6788150" cy="7448550"/>
        </a:xfrm>
        <a:prstGeom prst="rect">
          <a:avLst/>
        </a:prstGeom>
      </xdr:spPr>
    </xdr:pic>
  </etc:cellImage>
  <etc:cellImage>
    <xdr:pic>
      <xdr:nvPicPr>
        <xdr:cNvPr id="245" name="ID_748AB54C1E2D430183C678E2A70A5D56" descr="sast"/>
        <xdr:cNvPicPr/>
      </xdr:nvPicPr>
      <xdr:blipFill>
        <a:blip r:embed="rId194"/>
        <a:stretch>
          <a:fillRect/>
        </a:stretch>
      </xdr:blipFill>
      <xdr:spPr>
        <a:xfrm>
          <a:off x="0" y="0"/>
          <a:ext cx="6800850" cy="2959100"/>
        </a:xfrm>
        <a:prstGeom prst="rect">
          <a:avLst/>
        </a:prstGeom>
      </xdr:spPr>
    </xdr:pic>
  </etc:cellImage>
</etc:cellImages>
</file>

<file path=xl/sharedStrings.xml><?xml version="1.0" encoding="utf-8"?>
<sst xmlns="http://schemas.openxmlformats.org/spreadsheetml/2006/main" count="2116" uniqueCount="1965">
  <si>
    <t>S.No</t>
  </si>
  <si>
    <t>Question</t>
  </si>
  <si>
    <t>Answer</t>
  </si>
  <si>
    <t>What is CICD ?</t>
  </si>
  <si>
    <t xml:space="preserve">It can be 2 ways continuous integration and continuous delivery or continuous integration and continuous deployment. In delivery we have to deploy the code manually by triggering the deployment pipeline in production.
## continuous integrations : a process of making continuous changes in the code and saving it in like repositories like github svn repo etc and all the teams members having access to it 
#Continuous delivery  : Manually trigger the pipeline for deploy the code which is created via continuous integrations
##continuous Deployment :   here as soon as code is built the code will be deployed </t>
  </si>
  <si>
    <t>Explain how you would set up a CI/CD pipeline in DevOps?</t>
  </si>
  <si>
    <t>Define stages (build, test, deploy), use tools like Jenkins, GitLab CI, or CircleCI, and integrate automated testing and deployment strategies.</t>
  </si>
  <si>
    <t>What are the stages in CICD pipelines in DevSecOps</t>
  </si>
  <si>
    <t>Commit --&gt; SAST (Sonar Cube) --&gt; Build (Maven) --&gt; DAST &amp; SCA (Veracode and Appscan) --&gt; Test (Selenium and JUnit)--&gt; Deploy to Non Prod (Helm , Jenkins , Argo CD, Azure DevOps) --&gt; Monitor (Dynatrace , Splunk , TAPM)</t>
  </si>
  <si>
    <r>
      <rPr>
        <sz val="11"/>
        <color theme="1"/>
        <rFont val="Calibri"/>
        <charset val="134"/>
        <scheme val="minor"/>
      </rPr>
      <t xml:space="preserve">CI/CD stands for continuous integration and continuous delivery/deployment, and is a software development practice that aims to speed up and streamline the software development lifecycle.CI/CD helps ensure that code is always in a releasable state and that new features and bug fixes reach customers as quickly as possible. It also encourages collaboration among developers, testers, and operations teams.
CI/CD includes the following practices: 
</t>
    </r>
    <r>
      <rPr>
        <b/>
        <sz val="11"/>
        <color theme="1"/>
        <rFont val="Calibri"/>
        <charset val="134"/>
        <scheme val="minor"/>
      </rPr>
      <t>Continuous integration (CI)</t>
    </r>
    <r>
      <rPr>
        <sz val="11"/>
        <color theme="1"/>
        <rFont val="Calibri"/>
        <charset val="134"/>
        <scheme val="minor"/>
      </rPr>
      <t xml:space="preserve">
Developers frequently and automatically integrate code changes into a shared source code repository. This process includes automated testing to ensure the reliability of the merged code changes. 
</t>
    </r>
    <r>
      <rPr>
        <b/>
        <sz val="11"/>
        <color theme="1"/>
        <rFont val="Calibri"/>
        <charset val="134"/>
        <scheme val="minor"/>
      </rPr>
      <t>Continuous delivery (CD)</t>
    </r>
    <r>
      <rPr>
        <sz val="11"/>
        <color theme="1"/>
        <rFont val="Calibri"/>
        <charset val="134"/>
        <scheme val="minor"/>
      </rPr>
      <t xml:space="preserve">
The automated delivery of completed code to environments like testing and development. </t>
    </r>
  </si>
  <si>
    <t>What are the different tools used for implementing CICD ?</t>
  </si>
  <si>
    <t>I have used Jenkins, AzureDevOps . There are others like gitlab , git actions , Bamboo  , Travis CI etc</t>
  </si>
  <si>
    <t>What is Gitlab CI/CD</t>
  </si>
  <si>
    <t xml:space="preserve">GitLab CI/CD is part of GitLab’s all-in-one DevOps platform, using a single .gitlab-ci.yml file to define pipelines. It supports advanced deployment strategies like canary and blue-green out-of-the-box, and integrates deeply with GitLab issues, merge requests, and container registry.
</t>
  </si>
  <si>
    <t>What is Github Actions</t>
  </si>
  <si>
    <t xml:space="preserve">GitHub Actions is GitHub’s native automation engine, using multiple YAML workflow files under .github/workflows. It’s event-driven, has a massive marketplace of reusable actions, and integrates tightly with GitHub pull requests and project boards.
</t>
  </si>
  <si>
    <t>What are the principles of CICD?</t>
  </si>
  <si>
    <t>The principles of Continuous Integration and Continuous Delivery (CI/CD) include: 
Continuous delivery
Automation
Continuous improvement
Collaboration
Continuous testing
Continuous integration
Continuous deployment
Continous Monitoring</t>
  </si>
  <si>
    <t>What are the key components of a successful DevOps workflow?</t>
  </si>
  <si>
    <t>Telemetry/Alerting.
An Agile Framework.
Automated Testing.
Continuous Integration/Continuous Deployment.
#Continuous integration and delivery (CI/CD)
A critical component of DevOps, CI/CD helps reduce the time it takes to find and fix bugs. 
#Continuous monitoring
Helps organizations understand how their application is performing and provides transparency into the entire process. 
#Continuous delivery
Helps make new releases more reliable and establish a shorter and more seamless process. 
#Continuous development
Involves the continuous delivery and improvement of software through the constant delivery of small, incremental code updates and changes. 
#Continuous testing
A critical component of every DevOps pipeline, continuous testing helps enable continuous feedback and leads to faster releases and higher quality products. 
#Infrastructure as code (IaC)
DevOps engineers use IaC to work with code, which involves less management. 
#Continuous feedback
Helps everyone stay on the same page about what tasks need to be completed and when. 
#Continuous deployment
Enables tech teams to adjust to changing market demands faster, while maintaining high quality for each new software piece.</t>
  </si>
  <si>
    <t>What is the use of SSH?</t>
  </si>
  <si>
    <t>Secure Shell (SSH) is a network protocol that allows secure communication between two computers, even on insecure networks
Remote access
File transfers
Terminal access
Graphical applications: SSH can be used to run graphical X11 applications securely from a remote location</t>
  </si>
  <si>
    <t>What is the Blue/Green Deployment Pattern?</t>
  </si>
  <si>
    <t>A blue-green deployment is a software release strategy that uses two identical environments to reduce downtime and risk when deploying new software versions:
Blue environment: The current production environment that serves live traffic
Green environment: An identical standby environment that can be used to test and deploy updates</t>
  </si>
  <si>
    <t>What’s the difference between DevOps &amp; Agile?</t>
  </si>
  <si>
    <r>
      <rPr>
        <sz val="11"/>
        <color theme="1"/>
        <rFont val="Calibri"/>
        <charset val="134"/>
        <scheme val="minor"/>
      </rPr>
      <t xml:space="preserve">Agile and DevOps are both development methodologies that aim to improve collaboration and software quality, but they have different approaches and goals/
</t>
    </r>
    <r>
      <rPr>
        <b/>
        <sz val="11"/>
        <color theme="1"/>
        <rFont val="Calibri"/>
        <charset val="134"/>
        <scheme val="minor"/>
      </rPr>
      <t>Agile</t>
    </r>
    <r>
      <rPr>
        <sz val="11"/>
        <color theme="1"/>
        <rFont val="Calibri"/>
        <charset val="134"/>
        <scheme val="minor"/>
      </rPr>
      <t xml:space="preserve">
This methodology focuses on frequent collaboration and feedback with the customer, and delivering working software that meets their needs.
</t>
    </r>
    <r>
      <rPr>
        <b/>
        <sz val="11"/>
        <color theme="1"/>
        <rFont val="Calibri"/>
        <charset val="134"/>
        <scheme val="minor"/>
      </rPr>
      <t>DevOps</t>
    </r>
    <r>
      <rPr>
        <sz val="11"/>
        <color theme="1"/>
        <rFont val="Calibri"/>
        <charset val="134"/>
        <scheme val="minor"/>
      </rPr>
      <t xml:space="preserve">
This methodology focuses on integrating development and operations practices to improve efficiency and accelerate project timelines. 
DevOps teams use a variety of deployment strategies, such as blue-green deployment, canary deployment, rolling deployment, and feature toggles.</t>
    </r>
  </si>
  <si>
    <t>How SRE , Agile and DevOps related?</t>
  </si>
  <si>
    <t xml:space="preserve">Devopement uses Agile , Operations uses SRE and togather combining Agile and SRE we get DevOps </t>
  </si>
  <si>
    <t>what are different deployment patterns?</t>
  </si>
  <si>
    <r>
      <rPr>
        <sz val="11"/>
        <color theme="1"/>
        <rFont val="Calibri"/>
        <charset val="134"/>
        <scheme val="minor"/>
      </rPr>
      <t>Deployment patterns are automated methods of introducing new application features to your users. Your ability to cut downtime depends on the deployment style</t>
    </r>
    <r>
      <rPr>
        <b/>
        <sz val="11"/>
        <color theme="1"/>
        <rFont val="Calibri"/>
        <charset val="134"/>
        <scheme val="minor"/>
      </rPr>
      <t xml:space="preserve">
Canary deployment:</t>
    </r>
    <r>
      <rPr>
        <sz val="11"/>
        <color theme="1"/>
        <rFont val="Calibri"/>
        <charset val="134"/>
        <scheme val="minor"/>
      </rPr>
      <t xml:space="preserve"> A new feature is shown to a small group of users before it is made available to everyone. This method is good for minimizing impact on the user experience. 
</t>
    </r>
    <r>
      <rPr>
        <b/>
        <sz val="11"/>
        <color theme="1"/>
        <rFont val="Calibri"/>
        <charset val="134"/>
        <scheme val="minor"/>
      </rPr>
      <t>Blue/green deployment:</t>
    </r>
    <r>
      <rPr>
        <sz val="11"/>
        <color theme="1"/>
        <rFont val="Calibri"/>
        <charset val="134"/>
        <scheme val="minor"/>
      </rPr>
      <t xml:space="preserve"> Two similar environments are run simultaneously, which reduces risk and downtime. This method is good for apps that rarely change in a way that is not backwards compatible. 
</t>
    </r>
    <r>
      <rPr>
        <b/>
        <sz val="11"/>
        <color theme="1"/>
        <rFont val="Calibri"/>
        <charset val="134"/>
        <scheme val="minor"/>
      </rPr>
      <t>Red/black deployment:</t>
    </r>
    <r>
      <rPr>
        <sz val="11"/>
        <color theme="1"/>
        <rFont val="Calibri"/>
        <charset val="134"/>
        <scheme val="minor"/>
      </rPr>
      <t xml:space="preserve"> Only one version of the app is getting traffic at any time. 
</t>
    </r>
    <r>
      <rPr>
        <b/>
        <sz val="11"/>
        <color theme="1"/>
        <rFont val="Calibri"/>
        <charset val="134"/>
        <scheme val="minor"/>
      </rPr>
      <t>Feature toggles:</t>
    </r>
    <r>
      <rPr>
        <sz val="11"/>
        <color theme="1"/>
        <rFont val="Calibri"/>
        <charset val="134"/>
        <scheme val="minor"/>
      </rPr>
      <t xml:space="preserve"> A switch can be turned on or off at runtime, allowing new software to be rolled out without exposing users to new functionality. 
</t>
    </r>
    <r>
      <rPr>
        <b/>
        <sz val="11"/>
        <color theme="1"/>
        <rFont val="Calibri"/>
        <charset val="134"/>
        <scheme val="minor"/>
      </rPr>
      <t>Ramped deployment</t>
    </r>
    <r>
      <rPr>
        <sz val="11"/>
        <color theme="1"/>
        <rFont val="Calibri"/>
        <charset val="134"/>
        <scheme val="minor"/>
      </rPr>
      <t xml:space="preserve">: A small percentage of servers are updated at a time, and this percentage is gradually increased over time. 
</t>
    </r>
    <r>
      <rPr>
        <b/>
        <sz val="11"/>
        <color theme="1"/>
        <rFont val="Calibri"/>
        <charset val="134"/>
        <scheme val="minor"/>
      </rPr>
      <t>Rolling deployment:</t>
    </r>
    <r>
      <rPr>
        <sz val="11"/>
        <color theme="1"/>
        <rFont val="Calibri"/>
        <charset val="134"/>
        <scheme val="minor"/>
      </rPr>
      <t xml:space="preserve"> Servers are updated one at a time in a round-robin fashion. 
</t>
    </r>
    <r>
      <rPr>
        <b/>
        <sz val="11"/>
        <color theme="1"/>
        <rFont val="Calibri"/>
        <charset val="134"/>
        <scheme val="minor"/>
      </rPr>
      <t>Shadow deployment:</t>
    </r>
    <r>
      <rPr>
        <sz val="11"/>
        <color theme="1"/>
        <rFont val="Calibri"/>
        <charset val="134"/>
        <scheme val="minor"/>
      </rPr>
      <t xml:space="preserve"> A portion of real traffic is mirrored to a shadow environment for testing purposes.</t>
    </r>
  </si>
  <si>
    <t>What is Infrastructure as Code (IaC)?</t>
  </si>
  <si>
    <t>Infrastructure as Code (IaC) is the managing and provisioning of infrastructure through code instead of through manual processes.It allows teams to automate the setup 
and management of their infrastructure, making it more efficient and consistent.With IaC, configuration files are created that contain your infrastructure specifications, 
which makes it easier to edit and distribute configurations. It also ensures that you provision the same environment every time</t>
  </si>
  <si>
    <t>What tools are used for IAC?</t>
  </si>
  <si>
    <t xml:space="preserve">Here are some popular Infrastructure as Code (IaC) tools: 
Terraform: An IaC tool 
Ansible: An IaC tool 
Puppet: An open-source IaC tool that integrates with any platform 
Chef: An open-source IaC tool that uses Ruby DSL to define infrastructure 
Azure Resource Manager (ARM) templates: An IaC tool 
Azure Bicep: An IaC tool 
AWS CloudFormation: An IaC tool that works with other AWS offerings 
Google Cloud Deployment Manager: An IaC tool that is Google's infrastructure deployment service </t>
  </si>
  <si>
    <t>What Is Jenkins?</t>
  </si>
  <si>
    <t>Jenkins is a tool that is used for automation, and it is an open-source server that allows all the developers to build, test and deploy 
software. It works or runs on java as it is written in java. By using Jenkins we can make a continuous integration of projects(jobs) or end-to-endpoint automation.</t>
  </si>
  <si>
    <t>What is DevOps Methodologies?</t>
  </si>
  <si>
    <r>
      <rPr>
        <sz val="11"/>
        <color theme="1"/>
        <rFont val="Calibri"/>
        <charset val="134"/>
        <scheme val="minor"/>
      </rPr>
      <t xml:space="preserve">## DevOps is a set of practices, tools, and a cultural philosophy that automate and integrate the processes between software development and IT teams
Here are some key aspects of DevOps: 
</t>
    </r>
    <r>
      <rPr>
        <b/>
        <sz val="11"/>
        <color theme="1"/>
        <rFont val="Calibri"/>
        <charset val="134"/>
        <scheme val="minor"/>
      </rPr>
      <t>Collaboration</t>
    </r>
    <r>
      <rPr>
        <sz val="11"/>
        <color theme="1"/>
        <rFont val="Calibri"/>
        <charset val="134"/>
        <scheme val="minor"/>
      </rPr>
      <t xml:space="preserve">: DevOps encourages collaboration between development, IT operations, quality engineering, and security teams. 
</t>
    </r>
    <r>
      <rPr>
        <b/>
        <sz val="11"/>
        <color theme="1"/>
        <rFont val="Calibri"/>
        <charset val="134"/>
        <scheme val="minor"/>
      </rPr>
      <t>Automation</t>
    </r>
    <r>
      <rPr>
        <sz val="11"/>
        <color theme="1"/>
        <rFont val="Calibri"/>
        <charset val="134"/>
        <scheme val="minor"/>
      </rPr>
      <t xml:space="preserve">: DevOps automates the process of building, testing, and deploying software. 
</t>
    </r>
    <r>
      <rPr>
        <b/>
        <sz val="11"/>
        <color theme="1"/>
        <rFont val="Calibri"/>
        <charset val="134"/>
        <scheme val="minor"/>
      </rPr>
      <t>Continuous integration</t>
    </r>
    <r>
      <rPr>
        <sz val="11"/>
        <color theme="1"/>
        <rFont val="Calibri"/>
        <charset val="134"/>
        <scheme val="minor"/>
      </rPr>
      <t xml:space="preserve">: DevOps uses continuous integration to merge code into a shared repository. 
</t>
    </r>
    <r>
      <rPr>
        <b/>
        <sz val="11"/>
        <color theme="1"/>
        <rFont val="Calibri"/>
        <charset val="134"/>
        <scheme val="minor"/>
      </rPr>
      <t>Continuous delivery:</t>
    </r>
    <r>
      <rPr>
        <sz val="11"/>
        <color theme="1"/>
        <rFont val="Calibri"/>
        <charset val="134"/>
        <scheme val="minor"/>
      </rPr>
      <t xml:space="preserve"> DevOps uses deployment pipelines to deploy to multiple environments at once. 
</t>
    </r>
    <r>
      <rPr>
        <b/>
        <sz val="11"/>
        <color theme="1"/>
        <rFont val="Calibri"/>
        <charset val="134"/>
        <scheme val="minor"/>
      </rPr>
      <t>Infrastructure as code:</t>
    </r>
    <r>
      <rPr>
        <sz val="11"/>
        <color theme="1"/>
        <rFont val="Calibri"/>
        <charset val="134"/>
        <scheme val="minor"/>
      </rPr>
      <t xml:space="preserve"> DevOps uses infrastructure as code (IaC) so that teams can handle management and provisioning as software development tasks. 
</t>
    </r>
    <r>
      <rPr>
        <b/>
        <sz val="11"/>
        <color theme="1"/>
        <rFont val="Calibri"/>
        <charset val="134"/>
        <scheme val="minor"/>
      </rPr>
      <t>Security:</t>
    </r>
    <r>
      <rPr>
        <sz val="11"/>
        <color theme="1"/>
        <rFont val="Calibri"/>
        <charset val="134"/>
        <scheme val="minor"/>
      </rPr>
      <t xml:space="preserve"> DevOps incorporates security from the start of the development cycle, when security issues are easiest and least expensive to address. 
</t>
    </r>
    <r>
      <rPr>
        <b/>
        <sz val="11"/>
        <color theme="1"/>
        <rFont val="Calibri"/>
        <charset val="134"/>
        <scheme val="minor"/>
      </rPr>
      <t>Compliance:</t>
    </r>
    <r>
      <rPr>
        <sz val="11"/>
        <color theme="1"/>
        <rFont val="Calibri"/>
        <charset val="134"/>
        <scheme val="minor"/>
      </rPr>
      <t xml:space="preserve"> DevOps addresses regulatory governance, risk, and compliance (GRC) early and throughout the development lifecycle. </t>
    </r>
  </si>
  <si>
    <t>continuous deployment vs continuous delivery</t>
  </si>
  <si>
    <t>The main difference between continuous delivery and continuous deployment is that continuous deployment automatically releases code changes to production, while continuous delivery does not</t>
  </si>
  <si>
    <t>What is the use of sonar cube?</t>
  </si>
  <si>
    <t>SonarQube is a code quality tool that helps teams deliver high quality code by analyzing code for bugs and vulnerabilities
##Detect issues
##Provide feedback
##Integrate with your workflow
##Perform checks at every stage
##Provide reports</t>
  </si>
  <si>
    <t>How sonar cube works?</t>
  </si>
  <si>
    <t>SonarQube is an open-source platform that helps developers and organizations ensure code quality and security by continuously analyzing code for bugs and other issues.</t>
  </si>
  <si>
    <t>What are the quality gates in sonar cube?</t>
  </si>
  <si>
    <t>A quality gate in SonarQube is a set of conditions that determine if a project's code meets the minimum quality standards required for the project.With a quality gate, you can compare ratings 
given to your code (reliability, security, security review, and maintainability)Quality gates can be used to check for a variety of criteria, including: Code coverage, Complexity, Security vulnerabilities, Bugs, and Performance problems.</t>
  </si>
  <si>
    <t>What is gitlab and git actions?</t>
  </si>
  <si>
    <t>GitHub Actions and GitLab CI/CD are both used to generate pipelines to automate building, testing, and deploying your code. 
Both share similarities including: CI/CD functionality has direct access to the code stored in the project repository. 
Pipeline configurations written in YAML and stored in the project repository</t>
  </si>
  <si>
    <t>What is cloud computing?</t>
  </si>
  <si>
    <t>Cloud computing is the delivery of computing services over the internet, or "the cloud" like IAAS , PAAS , SAAS</t>
  </si>
  <si>
    <t>What are the different kind of pipelines in jenkins?</t>
  </si>
  <si>
    <t>Jenkins has multiple types of pipelines, including declarative, scripted, multibranch, and shared library</t>
  </si>
  <si>
    <t>What kind of pipelines you have?</t>
  </si>
  <si>
    <t>Build Pipeline , Deployment Pipeline , Golden Images Pipelines(Infra/OS/Networking) , Automation (Service Start/Stop,Clear cache , 
Diskcleanup Pipelines) , DB Changes Pipelines</t>
  </si>
  <si>
    <t>What is agile?</t>
  </si>
  <si>
    <t>Agile
An incremental model that focuses on rapid iteration and continuous delivery. Agile can help facilitate communication between teams through ceremonies like daily standups and retrospectives.</t>
  </si>
  <si>
    <t>What is SRE?</t>
  </si>
  <si>
    <t>SRE
A way of implementing DevOps that focuses on reliability, scalability, and end-user experience. SRE is built on top of DevOps best practices, but with a greater focus on production, business, and end-users. SRE's automation capabilities can help development teams respond to user feedback and deploy updates quickly.</t>
  </si>
  <si>
    <t>What is DevOps?</t>
  </si>
  <si>
    <t>DevOps
A continuous model that includes practices like automation and aims to ensure that teams can achieve results quickly. DevOps can be seen as an evolution of agile practices, and some say that certain agile principles are only fully realized when DevOps practices are used</t>
  </si>
  <si>
    <t>## What all different phases in the DevOps lifecycle has?</t>
  </si>
  <si>
    <t>Discover : Jira
planning : Jira/Azure Boards
Build : (Dpends on what we are building , Repo : github , Maven, Terraform , Jfrog , nexus , Jenkins , azure repos
Testing :  Tools: Selenium, JUnit, TestNG
Deployment/Release:  Jenkins, Ansible, Helm.
Operations/monitoring/observe: For operations : Log collection / Patching / Upgrades / and then for obsewrve : DYnatrace , Tapm , Appsdynamiccs, Nagis, SPlunk , grafana , Kibana
Feedback:Jira service management , Service now Ticketing tools etc.</t>
  </si>
  <si>
    <t>Kubernetes Work Items</t>
  </si>
  <si>
    <t>Know your cluster
Understand pods and nodes
Configure your YAML files, 
Set up persistent storage, 
Manage secrets and configurations, 
Monitor health and performance,
Implement auto-scaling, 
Handle service discovery and load balancing, 
Ensure high availability, 
Apply rolling updates without downtime, 
Secure your containers,
Enforce network policies,
Integrate with CI/CD pipelines,
Leverage Helm charts for deployment,
Continuously optimize for cost and efficiency.</t>
  </si>
  <si>
    <t>Steps to Implement Canary Deployment pattern</t>
  </si>
  <si>
    <t>You have mentioned you've worked on jenkins in your 
experience. What were your Continues Integration Stages in your previous environment ?</t>
  </si>
  <si>
    <t>First, after the developer completed their code, a scanning job would automatically trigger. This step used SonarQube to check for vulnerabilities, code smells, or other quality issues to ensure the code was secure and clean. Once the code passed this scanning stage, we moved to the build phase, where we used Maven to create the necessary JAR files as artifacts. After building the artifacts, we proceeded to the final stage, where these artifacts were embedded into a Docker image using a Dockerfile. This process ensured that the code was tested, built, and containerized before moving to the next stages of the pipeline.</t>
  </si>
  <si>
    <t>Your team reports that builds are frequently failing in the CI/CD pipeline due to dependency mismatches. How would you debug this issue and ensure it doesn’t happen again?</t>
  </si>
  <si>
    <t>You are asked to deploy a new microservice to production with zero downtime. Explain how you would achieve this using tools like Kubernetes and a CI/CD pipeline.</t>
  </si>
  <si>
    <t>You need to provision infrastructure for a scalable web application. Describe how you would use Infrastructure as Code (IaC) tools like Terraform or CloudFormation to achieve this.</t>
  </si>
  <si>
    <t>A colleague introduces manual changes to the server configurations during a critical update. The changes cause inconsistencies in your environment. How would you prevent such incidents in the future?</t>
  </si>
  <si>
    <t>Your application is experiencing intermittent high latency in production. What steps would you take to identify and resolve the root cause?</t>
  </si>
  <si>
    <t>You are tasked with creating a robust monitoring solution for a distributed system. How would you design this solution to ensure both real-time alerting and long-term insights?</t>
  </si>
  <si>
    <t>One of your Docker containers is crashing repeatedly in production. Logs indicate a memory leak. How would you debug and resolve this issue?</t>
  </si>
  <si>
    <t>You are tasked with migrating a legacy application to Kubernetes. What steps would you take to containerize the application and deploy it using Kubernetes best practices?</t>
  </si>
  <si>
    <t>During a security audit, it is discovered that sensitive environment variables are exposed in your CI/CD pipeline logs. How would you address this issue?</t>
  </si>
  <si>
    <t xml:space="preserve">You are responsible for implementing a security-first CI/CD pipeline. How would you integrate vulnerability scanning and secrets management into the workflow? </t>
  </si>
  <si>
    <t>Your production environment is running on AWS, and a region-wide outage occurs. How would you ensure high availability and disaster recovery for your application?</t>
  </si>
  <si>
    <t>You are asked to design a backup strategy for a critical database running on-premise. What factors would you consider, and how would you implement it?</t>
  </si>
  <si>
    <t>Your team reports slow application performance under high traffic. How would you identify bottlenecks and optimize the application for scalability?</t>
  </si>
  <si>
    <t>You notice that your CI/CD pipeline execution time has increased significantly. How would you optimize it for better efficiency?</t>
  </si>
  <si>
    <t>The development team frequently delivers code that causes production failures. How would you improve the collaboration between development and operations teams to prevent this?</t>
  </si>
  <si>
    <t>1. Shift Left with DevOps Culture
2. Enforce CI/CD with Quality Gates
3. Use Staging and Canary Environments
4. Establish Blameless Postmortems
5. Shared Runbooks &amp; Documentation
6. SLOs &amp; Observability
7. Embed SREs or Ops in Dev Teams
8.Shift-Left Testing – 
9.Blameless Postmortems
10.Infrastructure as Code (IaC) – Standardizing environments through IaC reduces inconsistencies between development, testing, and production.</t>
  </si>
  <si>
    <t xml:space="preserve">what are the best practices for CICD Pipelines </t>
  </si>
  <si>
    <t xml:space="preserve">what are the Must have practices for CICD Pipelines </t>
  </si>
  <si>
    <t>What is the difference SAST , DAST and SCA ?</t>
  </si>
  <si>
    <t>SAST: Static analysis of source code without execution. Detects vulnerabilities early in the SDLC.
DAST: Dynamic testing of running applications. Identifies runtime issues like authentication flaws
SCA: Scans third-party libraries for known vulnerabilities and license risks</t>
  </si>
  <si>
    <t>How do you handle false positives in code scans?</t>
  </si>
  <si>
    <t>To handle false positives in code scans, first validate findings against business logic and context—some flagged issues may be safe by design. Next, mark verified false positives in the scanning tool (e.g., SonarQube, Veracode) using suppression tags, comments, or rule exceptions. Maintain a centralized exception list with justification for audit and compliance. Continuously tune scan rules and thresholds to reduce noise while preserving coverage. Output includes cleaner reports, reduced developer friction, and improved signal-to-noise ratio in security pipelines.</t>
  </si>
  <si>
    <t>How do you integrate security testing into CI/CD pipelines?</t>
  </si>
  <si>
    <t xml:space="preserve"> Embed SAST/SCA tools in build stages (e.g., GitHub Actions, ADO).
 Use security gates to block builds with critical vulnerabilities.
 Automate reporting and alerting for scan results.
</t>
  </si>
  <si>
    <t>What are the OWASP Top 10 vulnerabilities and how do you mitigate them?</t>
  </si>
  <si>
    <t>Examples: Injection, Broken Auth, XSS, Security Misconfigurations.
Mitigation: Input validation, parameterized queries, secure headers, least privilege access.</t>
  </si>
  <si>
    <t>What is Application Security?</t>
  </si>
  <si>
    <t>Application Security is the practice of protecting software from threats by identifying and fixing vulnerabilities during development.</t>
  </si>
  <si>
    <t>what is full form of OWASP ?</t>
  </si>
  <si>
    <r>
      <rPr>
        <b/>
        <sz val="11"/>
        <color theme="1"/>
        <rFont val="Calibri"/>
        <charset val="134"/>
        <scheme val="minor"/>
      </rPr>
      <t>Open Worldwide Application Security Project</t>
    </r>
    <r>
      <rPr>
        <sz val="11"/>
        <color theme="1"/>
        <rFont val="Calibri"/>
        <charset val="134"/>
        <scheme val="minor"/>
      </rPr>
      <t xml:space="preserve">
It was previously known as the Open Web Application Security Project, but the name was updated to reflect its broader global mission to "</t>
    </r>
    <r>
      <rPr>
        <b/>
        <sz val="11"/>
        <color theme="1"/>
        <rFont val="Calibri"/>
        <charset val="134"/>
        <scheme val="minor"/>
      </rPr>
      <t>Open worldwide Application Security Project"</t>
    </r>
    <r>
      <rPr>
        <sz val="11"/>
        <color theme="1"/>
        <rFont val="Calibri"/>
        <charset val="134"/>
        <scheme val="minor"/>
      </rPr>
      <t xml:space="preserve">. OWASP is a nonprofit foundation that works to improve software security through community-driven projects, tools, and education.
If you're diving into secure coding and DevSecOps, OWASP is one of the best places to start—its Top 10 list, Cheat Sheets, and Juice Shop lab are gold standards. Want help setting up a hands-on OWASP learning environment? I can guide you through it.
</t>
    </r>
  </si>
  <si>
    <t xml:space="preserve">OWASP Top 10 (2021) vulnerabilities
</t>
  </si>
  <si>
    <t>Difference between DevOps &amp; DevSecOps</t>
  </si>
  <si>
    <t>Security baked in, shift-left approach.</t>
  </si>
  <si>
    <t>Security in CI/CD pipeline</t>
  </si>
  <si>
    <t>Automated SAST/DAST scans, dependency scanning (Snyk, OWASP), container scans.</t>
  </si>
  <si>
    <t>Tools used for devSecOps</t>
  </si>
  <si>
    <t>Veracode , SonarCube , Appscans, OWASP Dependency Check</t>
  </si>
  <si>
    <t>tools for SAST , DAST and SCA for images and containers</t>
  </si>
  <si>
    <t>https://www.turing.com/interview-questions/terraform</t>
  </si>
  <si>
    <t>Explain the folder structure</t>
  </si>
  <si>
    <t xml:space="preserve">I want a script to create one Azure VM in Dev named as DevVM , one in test as TestVM and one in prod as Prod VM and Assign the virtual network as VnetDev, VnetTest and VnetProd, subnet , etc and follow the project structure mentioned and provide the data in each file  and state file will be stored in azure blob storage , explain the script and content in each file </t>
  </si>
  <si>
    <t>Different files and its role</t>
  </si>
  <si>
    <t>backend.tf file</t>
  </si>
  <si>
    <t xml:space="preserve">terraform {
  backend "azurerm" {
    resource_group_name  = "tfstate-rg"
    storage_account_name = "tfstatestorage"
    container_name       = "tfstate"
    key                  = "dev.terraform.tfstate"
  }
}
</t>
  </si>
  <si>
    <t>modules/vm/variables.tf</t>
  </si>
  <si>
    <t xml:space="preserve">variable "vm_name" {}
variable "resource_group" {}
variable "location" {}
variable "vnet_name" {}
variable "subnet_name" {}
variable "admin_username" {}
variable "admin_password" {}
</t>
  </si>
  <si>
    <t>modules/network/variables.tf</t>
  </si>
  <si>
    <t xml:space="preserve">variable "vnet_name" {}
variable "subnet_name" {}
variable "resource_group" {}
variable "location" {}
variable "address_space" {}
variable "subnet_prefix" {}
</t>
  </si>
  <si>
    <t>modules/network/main.tf</t>
  </si>
  <si>
    <t xml:space="preserve">resource "azurerm_virtual_network" "vnet" {
  name                = var.vnet_name
  location            = var.location
  resource_group_name = var.resource_group
  address_space       = [var.address_space]
}
resource "azurerm_subnet" "subnet" {
  name                 = var.subnet_name
  resource_group_name  = var.resource_group
  virtual_network_name = azurerm_virtual_network.vnet.name
  address_prefixes     = [var.subnet_prefix]
}
</t>
  </si>
  <si>
    <t>modules/network/outputs.tf</t>
  </si>
  <si>
    <t xml:space="preserve">output "subnet_id" {
  value = azurerm_subnet.subnet.id
}
</t>
  </si>
  <si>
    <t>modules/vm/main.tf</t>
  </si>
  <si>
    <t xml:space="preserve">resource "azurerm_network_interface" "vm_nic" {
  name                = "${var.vm_name}-nic"
  location            = var.location
  resource_group_name = var.resource_group
  ip_configuration {
    name                          = "internal"
    subnet_id                     = var.subnet_id
    private_ip_address_allocation = "Dynamic"
  }
}
resource "azurerm_windows_virtual_machine" "vm" {
  name                = var.vm_name
  location            = var.location
  resource_group_name = var.resource_group
  size                = "Standard_DS1_v2"
  admin_username      = var.admin_username
  admin_password      = var.admin_password
  network_interface_ids = [azurerm_network_interface.vm_nic.id]
  os_disk {
    caching              = "ReadWrite"
    storage_account_type = "Standard_LRS"
  }
  source_image_reference {
    publisher = "MicrosoftWindowsServer"
    offer     = "WindowsServer"
    sku       = "2019-Datacenter-smalldisk"
    version   = "latest"
  }
}
</t>
  </si>
  <si>
    <t>modules/vm/outputs.tf</t>
  </si>
  <si>
    <t xml:space="preserve">output "vm_name" {
  value = azurerm_windows_virtual_machine.vm.name
}
</t>
  </si>
  <si>
    <t>environments/dev/main.tf</t>
  </si>
  <si>
    <t xml:space="preserve">module "network" {
  source         = "../../modules/network"
  vnet_name      = "VnetDev"
  subnet_name    = "SubnetDev"
  resource_group = "DevRG"
  location       = "East US"
  address_space  = "10.0.0.0/16"
  subnet_prefix  = "10.0.1.0/24"
}
module "vm" {
  source         = "../../modules/vm"
  vm_name        = "DevVM"
  resource_group = "DevRG"
  location       = "East US"
  vnet_name      = "VnetDev"
  subnet_name    = "SubnetDev"
  subnet_id      = module.network.subnet_id
  admin_username = "adminuser"
  admin_password = "P@ssw0rd123!"
}
</t>
  </si>
  <si>
    <t>environments/dev/terraform.tfvars</t>
  </si>
  <si>
    <t xml:space="preserve">vm_name        = "DevVM"
resource_group = "DevRG"
location       = "East US"
vnet_name      = "VnetDev"
subnet_name    = "SubnetDev"
admin_username = "adminuser"
admin_password = "P@ssw0rd123!"
</t>
  </si>
  <si>
    <t>How SRE Came into picture?</t>
  </si>
  <si>
    <t>Google started using this approach before the DevOps came into the picture and Google published the book in 2016 after which it started like gianing the fame and people started implementing the SRE approaches.</t>
  </si>
  <si>
    <t>What exactly SRE Role Means?</t>
  </si>
  <si>
    <r>
      <rPr>
        <b/>
        <sz val="11"/>
        <color theme="1"/>
        <rFont val="Calibri"/>
        <charset val="134"/>
        <scheme val="minor"/>
      </rPr>
      <t xml:space="preserve">## Converting the processes and setup from reactive to proactive mode
## Elminating Toil : </t>
    </r>
    <r>
      <rPr>
        <sz val="11"/>
        <color theme="1"/>
        <rFont val="Calibri"/>
        <charset val="134"/>
        <scheme val="minor"/>
      </rPr>
      <t>log file gets generated , there is a script to remove file which runs manually or crontab and this is happening in 50 servers so this a toil ,</t>
    </r>
    <r>
      <rPr>
        <b/>
        <sz val="11"/>
        <color theme="1"/>
        <rFont val="Calibri"/>
        <charset val="134"/>
        <scheme val="minor"/>
      </rPr>
      <t xml:space="preserve"> SRE will work with dev team team first to get only needed or meaning ful logs generated and make it configurations so that if more detailed logs are needed we can get it by changing the configuration</t>
    </r>
    <r>
      <rPr>
        <sz val="11"/>
        <color theme="1"/>
        <rFont val="Calibri"/>
        <charset val="134"/>
        <scheme val="minor"/>
      </rPr>
      <t xml:space="preserve"> that not only reduce the toil but also improves performance.
</t>
    </r>
    <r>
      <rPr>
        <b/>
        <sz val="11"/>
        <color theme="1"/>
        <rFont val="Calibri"/>
        <charset val="134"/>
        <scheme val="minor"/>
      </rPr>
      <t>## Working to service levels :</t>
    </r>
    <r>
      <rPr>
        <sz val="11"/>
        <color theme="1"/>
        <rFont val="Calibri"/>
        <charset val="134"/>
        <scheme val="minor"/>
      </rPr>
      <t xml:space="preserve"> Lets say a services was working fine , a new code deployed which increased latency and caused impact which was mitigated by increasing hardware and then a fix was deployed which had the issue caused the outage which was again fixed by Ops team , and thats it but in SRE world we have limiting error budget and tolerance, service level have to be managed , so now we will block all the deployments till the period so that our levels meet.
</t>
    </r>
    <r>
      <rPr>
        <b/>
        <sz val="11"/>
        <color theme="1"/>
        <rFont val="Calibri"/>
        <charset val="134"/>
        <scheme val="minor"/>
      </rPr>
      <t xml:space="preserve">## Accepting/Managing Failure : </t>
    </r>
    <r>
      <rPr>
        <sz val="11"/>
        <color theme="1"/>
        <rFont val="Calibri"/>
        <charset val="134"/>
        <scheme val="minor"/>
      </rPr>
      <t>Lets says there was a DNS change done by Ops team which caused the outage and then it was fixed by correcting the config  and that's it but in SRE workd there will be a postpoterm call and actions will be identified to ensure it doesnt happen again and for that a automated tool to make the changes to avoid human mistakes and steps to validate the change etc will be done which will take time but ensures the reliablity.</t>
    </r>
  </si>
  <si>
    <t>Defina SLA</t>
  </si>
  <si>
    <t>SLA (Service Level Agreement): A contractually agreed-upon performance target between a provider and a customer (e.g., 99.9% uptime for a SaaS product).</t>
  </si>
  <si>
    <t>Define SLO</t>
  </si>
  <si>
    <t>SLO (Service Level Objective): Internal performance target to meet SLAs (e.g., 99.95% uptime to ensure SLA compliance).</t>
  </si>
  <si>
    <t xml:space="preserve">Define SLI </t>
  </si>
  <si>
    <t>SLI (Service Level Indicator): A measured metric reflecting performance (e.g., 99.97% availability over the last 30 days).</t>
  </si>
  <si>
    <t>99.9% requests should be within 5 seconds ,  in SRE world this is SLO or SLI ?</t>
  </si>
  <si>
    <t xml:space="preserve">That's an SLO (Service Level Objective). An SLO defines the target performance or reliability level that a system aims to meet. In this case, 99.9% of requests completing within 5 seconds is a measurable objective for service reliability.
An SLI (Service Level Indicator), on the other hand, is a metric that tracks actual performance—such as the percentage of requests meeting this 5-second threshold.
So in practice:
- SLI: "99.85% of requests completed within 5 seconds last week." (actual measurement)
- SLO: "99.9% of requests must complete within 5 seconds." (target goal)
SLIs feed into SLOs, helping teams determine whether they are meeting their reliability objectives. Hope this helps!
</t>
  </si>
  <si>
    <t>All Mean time parameters in SRE</t>
  </si>
  <si>
    <t>What is FMEA (Failure Mode and Impact Analysis) , Who all participate ?</t>
  </si>
  <si>
    <t>What all we discuss and do in FMEA</t>
  </si>
  <si>
    <t>RPN Number and Goals of FMEA</t>
  </si>
  <si>
    <t xml:space="preserve">What is Error Budget Policy </t>
  </si>
  <si>
    <t>This is the formal documentation which says what will happen if the Error Budget threshold is breached like Change Freeze , Feature Freeze , Prioritize only releable freeze , Penalties etc</t>
  </si>
  <si>
    <t>What is Toil</t>
  </si>
  <si>
    <t>Activity which is manual , repetitive , ineffective work which add overheads but adds no value.</t>
  </si>
  <si>
    <t>what are different types of toils ?  (MIRRLN)</t>
  </si>
  <si>
    <t>What is diffference between RTO and MTTR ?</t>
  </si>
  <si>
    <t>What is operational Load</t>
  </si>
  <si>
    <t>The amount of time spent on operational tasks like incident response, monitoring, and deployments.</t>
  </si>
  <si>
    <t>What is Incident Rate</t>
  </si>
  <si>
    <t>Number of incidents occurring within a given period.</t>
  </si>
  <si>
    <t>What is Change Failure Rate (CFR)</t>
  </si>
  <si>
    <t>Percentage of deployments causing incidents.</t>
  </si>
  <si>
    <t>What are the three pillars of observability?</t>
  </si>
  <si>
    <t>Metrics, logs, and traces—each provides a different lens into system behavior</t>
  </si>
  <si>
    <t xml:space="preserve"> What is structured logging?</t>
  </si>
  <si>
    <t>Logs formatted in a consistent schema (e.g., JSON) for easy parsing and analysis.</t>
  </si>
  <si>
    <t>What is an exemplar in metrics?</t>
  </si>
  <si>
    <t>A trace ID attached to a metric sample for correlation between metrics and traces.</t>
  </si>
  <si>
    <t>Your system has a 99.9% SLA for availability, but the SLI
 shows 99.85%. How would you handle this situation?"</t>
  </si>
  <si>
    <t>A1: Analyze the cause of the breach, communicate with stakeholders, and implement corrective actions to prevent recurrence.
A2: Use tools like CloudWatch or Datadog to identify patterns and adjust capacity or deployment strategies.
A3: Conduct a postmortem and consider adjusting SLOs or infrastructure resources if needed.</t>
  </si>
  <si>
    <t>How would you define SLIs for a new microservices-
based application?"</t>
  </si>
  <si>
    <t>A1: Identify key performance indicators like latency, availability, and error rates.
A2: Use tools like Prometheus or New Relic to measure SLIs based on user-facing impact.
A3: Collaborate with stakeholders to align SLIs with business objectives and SLAs.</t>
  </si>
  <si>
    <t>If MTTD has been increasing over the last quarter, 
what steps would you take to address it?"</t>
  </si>
  <si>
    <t>A1: Improve monitoring rules, thresholds, and alert accuracy.
A2: Invest in tools like Splunk or ELK for better anomaly detection.
A3: Conduct training for on-call teams to enhance response time</t>
  </si>
  <si>
    <t>Describe a situation where reducing MTTR improved 
business outcomes. What tools did you use?"</t>
  </si>
  <si>
    <t>A1: Reduced MTTR by automating incident response with AWS Lambda and PagerDuty.
A2: Implemented runbooks and improved observability with Grafana, resulting in faster issue resolution.
A3: Adopted proactive alerting, decreasing downtime and boosting customer satisfaction.</t>
  </si>
  <si>
    <t>How would you design an alerting system that minimizes false positives?"</t>
  </si>
  <si>
    <t>A1: Set dynamic thresholds using tools like Prometheus with anomaly detection.
A2: Implement alert deduplication and correlation in systems like Opsgenie.
A3: Regularly review and tune alerting rules based on incident patterns.</t>
  </si>
  <si>
    <t>Walk me through the process of conducting a blameless postmortem after a major outage."</t>
  </si>
  <si>
    <t>A1: Gather incident details (timeline, impact, cause) and involve all relevant teams.
A2: Focus on process improvements, not individual mistakes.
A3: Implement corrective actions and track their effectiveness over time.</t>
  </si>
  <si>
    <t>How would you implement chaos engineering to improve system reliability?"</t>
  </si>
  <si>
    <t>A1: Use tools like AWS Fault Injection Simulator to test system resilience.
A2: Inject controlled failures to validate redundancy and failover mechanisms.
A3: Analyze results to enhance architecture against real-world failures.</t>
  </si>
  <si>
    <t>What all we can do as a part of chaos engineering?</t>
  </si>
  <si>
    <r>
      <rPr>
        <b/>
        <sz val="11"/>
        <color theme="1"/>
        <rFont val="Calibri"/>
        <charset val="134"/>
        <scheme val="minor"/>
      </rPr>
      <t>Introduce failures such as:  IADS</t>
    </r>
    <r>
      <rPr>
        <sz val="11"/>
        <color theme="1"/>
        <rFont val="Calibri"/>
        <charset val="134"/>
        <scheme val="minor"/>
      </rPr>
      <t xml:space="preserve">
Infrastructure Failures (server crash, network latency).
Application Failures (service crashes, memory leaks).
Dependency Failures (database unavailability, DNS failures).
Security Scenarios (unexpected access restrictions).</t>
    </r>
  </si>
  <si>
    <t>Different phases of setting UP SRE team and SRE setup in the team from the scratch</t>
  </si>
  <si>
    <t>Phase 1: Team Formation &amp; Knowledge Gathering
Phase 2: Define Reliability Metrics (SLA, SLO, SLI)
Phase 3: Incident Management Framework
Phase 4: Observability &amp; Monitoring
Phase 5: Toil Reduction &amp; Automation
Phase 6: Continuous Improvement</t>
  </si>
  <si>
    <t>Phase 1: Team Formation &amp; Knowledge Gathering</t>
  </si>
  <si>
    <t>Phase 2: Define Reliability Metrics (SLA, SLO, SLI)</t>
  </si>
  <si>
    <t>Phase 3: Incident Management Framework</t>
  </si>
  <si>
    <t>Phase 4: Observability &amp; Monitoring</t>
  </si>
  <si>
    <t>Phase 5: Toil Reduction &amp; Automation</t>
  </si>
  <si>
    <t>Phase 6: Continuous Improvement</t>
  </si>
  <si>
    <t>Steps in the SRE Framework (DDT DOE DAII)  --&gt; DLTMOEDAI</t>
  </si>
  <si>
    <t>&gt;&gt; Design (Overload-Autoscaling, Failure Mitigation- Caching, Failover, Degraded performance , Rate limting , Throttling,Circuit breaker)
&gt;&gt; During Design &amp; Development itself ,Adding More custom parameters which we will need to monitor (Priority, Sheddable, Criticality, Inbound/Outbound)
&gt;&gt; Testing Strategy (Automated Unit Tests , PVT's , Lesson Learnt from past , negative and null scenarios , Error Handling) , E2E Testing , Performance Testing , (IAC for env replica as prod) , Observability , Rollback strategy , User acceptance testing
&gt;&gt; Discussions , Calculations on the SLA , SLI , SLO's , Error Budgets (Need Duration , SLA &amp; SLO)
&gt;&gt; Obervability Dashboards SLO (Availability , Latency , Saturation , Error Rates)
&gt;&gt; Obervability Dashboards Error Budget 
&gt;&gt; Obervability Dashboards SLI (HTTP Codes , Response Times, CPU , RAM , Number of Failed Calls , Total Calls , Inbound Calls, Outbound Calls Failures , Priority wise dashbords)
&gt;&gt; Observability Dashboards for Application Logging &amp; Traceability
&gt;&gt; Educate the team members about the Error Budgets , SLA , SLO , SLI's , Error Policies and Process setup 
&gt;&gt; Deployment Strategies , Action Plan Reviews , Durations , Detailed Action Plan creation , Validations &amp; Rollback Strategies, ensuring we dont breach the error budgets
&gt;&gt; Automation/Toil Reduction --&gt; Failover automation , Auto scaling , Throttling , Rate limiting, Alerting &amp; Groups Documentations &amp; SOP's , 
&gt;&gt; Incident Management (Shifts Planning , Availbility of SRE to drive the incidents, Triage, Examine , Discover , Test , Cure) , postpomterm , Action Items.
&gt;&gt; Improvments (Reducing Toil, Action Items ,Learning Documents)</t>
  </si>
  <si>
    <t>SRE Advantages</t>
  </si>
  <si>
    <t>I have a access.logs file which capture every incoming requests , context root of API , HTTP status code and Time in MS which a call took and now on the basis of this data what all observability dashboards I can create in splunk</t>
  </si>
  <si>
    <t>if I want to know the time spent by each transaction with DNS queries and want to create the dahbaord , what file to monitor , what all paramters we can display and what could be the approach ?</t>
  </si>
  <si>
    <t>What is difference between SRE Team And DevOps?</t>
  </si>
  <si>
    <t>Problems with Ops Team which SRE Solves?</t>
  </si>
  <si>
    <t>Advantages of Reducing Toil</t>
  </si>
  <si>
    <t>Toil Reduction Techniques</t>
  </si>
  <si>
    <t>## Identify and Measure
## Batch up  : Combine multiple similar tasks
## Ignore</t>
  </si>
  <si>
    <t>All About Toil</t>
  </si>
  <si>
    <t>Toil Calculation</t>
  </si>
  <si>
    <t>SRE Target Recommendations</t>
  </si>
  <si>
    <t>Service Level Calculations : SLA , SLO and SLI</t>
  </si>
  <si>
    <r>
      <rPr>
        <sz val="11"/>
        <color theme="1"/>
        <rFont val="Calibri"/>
        <charset val="134"/>
        <scheme val="minor"/>
      </rPr>
      <t xml:space="preserve">## SLA can high on high level like 99% .
## SLO are more granular like in 99% SLA , we need to have below :
</t>
    </r>
    <r>
      <rPr>
        <b/>
        <sz val="11"/>
        <color theme="1"/>
        <rFont val="Calibri"/>
        <charset val="134"/>
        <scheme val="minor"/>
      </rPr>
      <t xml:space="preserve">Success Rate </t>
    </r>
    <r>
      <rPr>
        <sz val="11"/>
        <color theme="1"/>
        <rFont val="Calibri"/>
        <charset val="134"/>
        <scheme val="minor"/>
      </rPr>
      <t xml:space="preserve">: 99.9% of responses should be HTT2xx
</t>
    </r>
    <r>
      <rPr>
        <b/>
        <sz val="11"/>
        <color theme="1"/>
        <rFont val="Calibri"/>
        <charset val="134"/>
        <scheme val="minor"/>
      </rPr>
      <t xml:space="preserve">Response Time </t>
    </r>
    <r>
      <rPr>
        <sz val="11"/>
        <color theme="1"/>
        <rFont val="Calibri"/>
        <charset val="134"/>
        <scheme val="minor"/>
      </rPr>
      <t xml:space="preserve">: 90% of requests will have respostime less than 0.5 seconds
</t>
    </r>
    <r>
      <rPr>
        <b/>
        <sz val="11"/>
        <color theme="1"/>
        <rFont val="Calibri"/>
        <charset val="134"/>
        <scheme val="minor"/>
      </rPr>
      <t>Response Time :</t>
    </r>
    <r>
      <rPr>
        <sz val="11"/>
        <color theme="1"/>
        <rFont val="Calibri"/>
        <charset val="134"/>
        <scheme val="minor"/>
      </rPr>
      <t xml:space="preserve"> 99% of requests responds wiithin 2 seconds
</t>
    </r>
  </si>
  <si>
    <t>Example of Response time calaculation with 99%,99.9%,99.99%,99.999% 
(100 is not practically possible)</t>
  </si>
  <si>
    <t>Error Budget Calculations</t>
  </si>
  <si>
    <t>How to Define SLI and SLO</t>
  </si>
  <si>
    <t xml:space="preserve">Lets Say , SLA is 99% then SLO's will be like Success Rate , Failure Rate , Response Time , Availability but SLI's will be like take example of Success Rate then SLI will be the Webserver Status Codes(HTTP Codes) , For Response time SLO the SLI will be Webserver each request time </t>
  </si>
  <si>
    <t>What are the different types of SLO's</t>
  </si>
  <si>
    <r>
      <rPr>
        <sz val="11"/>
        <color theme="1"/>
        <rFont val="Calibri"/>
        <charset val="134"/>
        <scheme val="minor"/>
      </rPr>
      <t xml:space="preserve">&gt;&gt; </t>
    </r>
    <r>
      <rPr>
        <b/>
        <sz val="11"/>
        <color theme="1"/>
        <rFont val="Calibri"/>
        <charset val="134"/>
        <scheme val="minor"/>
      </rPr>
      <t>Availability</t>
    </r>
    <r>
      <rPr>
        <sz val="11"/>
        <color theme="1"/>
        <rFont val="Calibri"/>
        <charset val="134"/>
        <scheme val="minor"/>
      </rPr>
      <t xml:space="preserve"> SLO: Ensures the service is operational and accessible (e.g., "99.95% uptime over a month").
&gt;&gt; </t>
    </r>
    <r>
      <rPr>
        <b/>
        <sz val="11"/>
        <color theme="1"/>
        <rFont val="Calibri"/>
        <charset val="134"/>
        <scheme val="minor"/>
      </rPr>
      <t>Response Time</t>
    </r>
    <r>
      <rPr>
        <sz val="11"/>
        <color theme="1"/>
        <rFont val="Calibri"/>
        <charset val="134"/>
        <scheme val="minor"/>
      </rPr>
      <t xml:space="preserve"> SLO: Measures how quickly the service responds (e.g., "95% of requests complete in under 200ms").
&gt;&gt; </t>
    </r>
    <r>
      <rPr>
        <b/>
        <sz val="11"/>
        <color theme="1"/>
        <rFont val="Calibri"/>
        <charset val="134"/>
        <scheme val="minor"/>
      </rPr>
      <t>Error Rate SLO:</t>
    </r>
    <r>
      <rPr>
        <sz val="11"/>
        <color theme="1"/>
        <rFont val="Calibri"/>
        <charset val="134"/>
        <scheme val="minor"/>
      </rPr>
      <t xml:space="preserve"> Limits the proportion of failed or erroneous requests (e.g., "Less than 0.1% error rate").
&gt;&gt; </t>
    </r>
    <r>
      <rPr>
        <b/>
        <sz val="11"/>
        <color theme="1"/>
        <rFont val="Calibri"/>
        <charset val="134"/>
        <scheme val="minor"/>
      </rPr>
      <t>Throughput SLO</t>
    </r>
    <r>
      <rPr>
        <sz val="11"/>
        <color theme="1"/>
        <rFont val="Calibri"/>
        <charset val="134"/>
        <scheme val="minor"/>
      </rPr>
      <t xml:space="preserve">: Specifies the volume of requests or data the service handles (e.g., "500 requests per second").
&gt;&gt; </t>
    </r>
    <r>
      <rPr>
        <b/>
        <sz val="11"/>
        <color theme="1"/>
        <rFont val="Calibri"/>
        <charset val="134"/>
        <scheme val="minor"/>
      </rPr>
      <t>Latency SLO</t>
    </r>
    <r>
      <rPr>
        <sz val="11"/>
        <color theme="1"/>
        <rFont val="Calibri"/>
        <charset val="134"/>
        <scheme val="minor"/>
      </rPr>
      <t xml:space="preserve">: Sets time thresholds for request handling (e.g., "99% of requests processed within 500ms").
&gt;&gt; </t>
    </r>
    <r>
      <rPr>
        <b/>
        <sz val="11"/>
        <color theme="1"/>
        <rFont val="Calibri"/>
        <charset val="134"/>
        <scheme val="minor"/>
      </rPr>
      <t>Durability SLO</t>
    </r>
    <r>
      <rPr>
        <sz val="11"/>
        <color theme="1"/>
        <rFont val="Calibri"/>
        <charset val="134"/>
        <scheme val="minor"/>
      </rPr>
      <t xml:space="preserve">: Defines the ability to retain and protect data (e.g., "99.999999999% durability for stored objects").
&gt;&gt; </t>
    </r>
    <r>
      <rPr>
        <b/>
        <sz val="11"/>
        <color theme="1"/>
        <rFont val="Calibri"/>
        <charset val="134"/>
        <scheme val="minor"/>
      </rPr>
      <t>Capacity SLO</t>
    </r>
    <r>
      <rPr>
        <sz val="11"/>
        <color theme="1"/>
        <rFont val="Calibri"/>
        <charset val="134"/>
        <scheme val="minor"/>
      </rPr>
      <t xml:space="preserve">: Ensures resources meet demand without degradation (e.g., "CPU usage below 70% during peak hours").
&gt;&gt; </t>
    </r>
    <r>
      <rPr>
        <b/>
        <sz val="11"/>
        <color theme="1"/>
        <rFont val="Calibri"/>
        <charset val="134"/>
        <scheme val="minor"/>
      </rPr>
      <t>Reliability SLO</t>
    </r>
    <r>
      <rPr>
        <sz val="11"/>
        <color theme="1"/>
        <rFont val="Calibri"/>
        <charset val="134"/>
        <scheme val="minor"/>
      </rPr>
      <t xml:space="preserve">: Measures overall reliability, combining availability and error rates (e.g., "System is reliable 99.9% of the time").
&gt;&gt; </t>
    </r>
    <r>
      <rPr>
        <b/>
        <sz val="11"/>
        <color theme="1"/>
        <rFont val="Calibri"/>
        <charset val="134"/>
        <scheme val="minor"/>
      </rPr>
      <t>Data Consistency</t>
    </r>
    <r>
      <rPr>
        <sz val="11"/>
        <color theme="1"/>
        <rFont val="Calibri"/>
        <charset val="134"/>
        <scheme val="minor"/>
      </rPr>
      <t xml:space="preserve"> SLO: Guarantees data accuracy and consistency (e.g., "Data replication within 50ms").
&gt;&gt; </t>
    </r>
    <r>
      <rPr>
        <b/>
        <sz val="11"/>
        <color theme="1"/>
        <rFont val="Calibri"/>
        <charset val="134"/>
        <scheme val="minor"/>
      </rPr>
      <t>Security SLO</t>
    </r>
    <r>
      <rPr>
        <sz val="11"/>
        <color theme="1"/>
        <rFont val="Calibri"/>
        <charset val="134"/>
        <scheme val="minor"/>
      </rPr>
      <t>: Focuses on maintaining secure operations (e.g., "100% of requests use encrypted connections").</t>
    </r>
  </si>
  <si>
    <t>If the SLO is Success Rates then what all can be SLI's ?</t>
  </si>
  <si>
    <t>&gt;&gt; HTTP Success Rate : Percentage of HTTP 2xx responses compared to total requests.
&gt;&gt; Task Completion Success Rate :Ratio of successfully completed tasks to total initiated tasks in a system.
&gt;&gt; Error Rate (Inverse of Success Rate) : Percentage of failed requests or errors compared to the total requests.
&gt;&gt; Deployment Success Rate : Percentage of deployments completed successfully without rollback.
&gt;&gt; Database Query Success Rate :Percentage of successful database queries compared to the total queries executed.</t>
  </si>
  <si>
    <t>if SLO is availability then what all can be SLI's?</t>
  </si>
  <si>
    <t>&gt;&gt; Uptime Percentage: (Total uptime / Total time) * 100.
&gt;&gt; Service Health Check Success Rate: (Successful health checks / Total health checks) * 100.
&gt;&gt; Latency Threshold Compliance: (Requests within latency threshold / Total requests) * 100.
&gt;&gt; Error Rate (Inverse of Availability): 1 - (Error requests / Total requests).
&gt;&gt; Mean Time Between Failures (MTBF): (Total operational time / Number of failures).
&gt;&gt;  Mean Time to Recovery (MTTR): (Total downtime / Number of incidents).
&gt;&gt; Instance Availability Rate: (Healthy instances / Total instances) * 100.
&gt;&gt;  Readiness Check Pass Rate: (Successful readiness checks / Total readiness checks) * 100.</t>
  </si>
  <si>
    <t>if SLO is Response Time then what all can be SLI's?</t>
  </si>
  <si>
    <t>&gt;&gt; Average Response Time: (Total response time / Total requests).
&gt;&gt; 95th Percentile Response Time: Response time threshold below which 95% of requests fall.
&gt;&gt; P99 (99th Percentile) Response Time: Response time for the slowest 1% of requests.
&gt;&gt; Median Response Time: The midpoint value of all response times (P50).
&gt;&gt; Max Response Time: The longest recorded response time during a given period.
&gt;&gt; Percentage of Requests Below Threshold: (Requests below threshold / Total requests) * 100.
&gt;&gt; Time to First Byte (TTFB): Time from client request to the first byte of the response.
&gt;&gt; API Gateway Latency: Measured as integration latency or total request latency in milliseconds.</t>
  </si>
  <si>
    <t>Different Type of SLO and SLI's</t>
  </si>
  <si>
    <t>what is p99th percentile in SRE ?</t>
  </si>
  <si>
    <t xml:space="preserve">In Site Reliability Engineering (SRE), the p99th percentile refers to the latency experienced by the slowest 1% of requests. It is a key metric used to measure system performance and reliability. Instead of relying on averages, percentiles provide a more accurate representation of user experience, especially in distributed systems where occasional high-latency requests can significantly impact service quality.
For example, if the p99 latency of an API is 500ms, it means that 99% of requests are faster than 500ms, but the slowest 1% take 500ms or longer. This helps engineers identify performance bottlenecks and optimize system behavior for worst-case scenarios.
</t>
  </si>
  <si>
    <t xml:space="preserve">Different Ps are for different parameters?
P99 : Latency
P95: Throughput
P90 : Error Rate
</t>
  </si>
  <si>
    <t xml:space="preserve">P99: Latency  : If the P99 latency of an API is 500ms
</t>
  </si>
  <si>
    <t xml:space="preserve">99% of requests are faster than 500ms, but the slowest 1% take 500ms or longer.
This helps catch tail-end performance issues that average latency would miss.
</t>
  </si>
  <si>
    <t xml:space="preserve">P95: Throughput
If the P95 throughput of a service is 1200 requests/sec
</t>
  </si>
  <si>
    <t xml:space="preserve">95% of the time, the system handled at least 1200 requests/sec, but during the worst 5% of time slices, throughput dropped below that.
Useful for understanding sustained capacity under load.
</t>
  </si>
  <si>
    <t xml:space="preserve">P90: Error Rate
if the P90 error rate is 2%, it means
</t>
  </si>
  <si>
    <t xml:space="preserve">In 90% of the observed intervals, the error rate was 2% or lower, but in the worst 10% of intervals, it spiked above 2%.
This helps identify intermittent instability or burst failures.
</t>
  </si>
  <si>
    <t>what is p99th percentil and different types of percentiles in SRE world</t>
  </si>
  <si>
    <t>How to Define SLI's</t>
  </si>
  <si>
    <t>Availability is best defined in Percenatge because its either Passes or Failed and Latency in Percentile because iits kind of the range 2k (80%)calls look less than 0.5 seconds , 1k(5%) calls took 0.5 seconds to 1.5 seconds and 500 (0.5%) calls took more than 3 seconds</t>
  </si>
  <si>
    <t>Mapping SLI to SLO</t>
  </si>
  <si>
    <t>What is service level period</t>
  </si>
  <si>
    <t>Its the number of days which is defined to measure the SLA , SLO and SLI's and smaller period (New product or website) gives you smaller error budgets means multiple but fast corrections , in higher period feedback will be slow but the error budget will be bigger (Established products) , standard window is 28 days</t>
  </si>
  <si>
    <t>Four Golden Signals are SLI's (LTES)</t>
  </si>
  <si>
    <t>Ways to collect data for effective SLI monitoring</t>
  </si>
  <si>
    <t>Best is JavaScript/Code level monitoring that involes Network times and Browser rendering as well, whereas second one in the list is Synthetic monitoring and last on the list is logs which does not include the netowkr duration etc</t>
  </si>
  <si>
    <t>When we need the alerts?</t>
  </si>
  <si>
    <t>When SLI tell you that you are consuming error budget , then you need to get the human involved to protect the SLO.</t>
  </si>
  <si>
    <t>Four Attributes which affects your alerts? (PRDR)</t>
  </si>
  <si>
    <t>Burn Rate of error budget?</t>
  </si>
  <si>
    <t>Burn rate is the calculation how fast is the issue burning through the Error budget, Burn rate is used to calculate alerting parameters , There is a online Burn rate calculator is well.
Best approach is to use different burn rate at different time windows</t>
  </si>
  <si>
    <t>Burn Rate Graph</t>
  </si>
  <si>
    <t>SLO Review</t>
  </si>
  <si>
    <t xml:space="preserve">On call Resource Responsbilities </t>
  </si>
  <si>
    <t xml:space="preserve"> SRE Team defines 3 roles for the Incident Management</t>
  </si>
  <si>
    <r>
      <rPr>
        <b/>
        <sz val="11"/>
        <color theme="1"/>
        <rFont val="Calibri"/>
        <charset val="134"/>
        <scheme val="minor"/>
      </rPr>
      <t>Incident Commandor :</t>
    </r>
    <r>
      <rPr>
        <sz val="11"/>
        <color theme="1"/>
        <rFont val="Calibri"/>
        <charset val="134"/>
        <scheme val="minor"/>
      </rPr>
      <t xml:space="preserve"> WHo owns the incident (SRE Oncall)
</t>
    </r>
    <r>
      <rPr>
        <b/>
        <sz val="11"/>
        <color theme="1"/>
        <rFont val="Calibri"/>
        <charset val="134"/>
        <scheme val="minor"/>
      </rPr>
      <t>Operatiosn Leader :</t>
    </r>
    <r>
      <rPr>
        <sz val="11"/>
        <color theme="1"/>
        <rFont val="Calibri"/>
        <charset val="134"/>
        <scheme val="minor"/>
      </rPr>
      <t xml:space="preserve"> Resposnble for Doing analysis 
</t>
    </r>
    <r>
      <rPr>
        <b/>
        <sz val="11"/>
        <color theme="1"/>
        <rFont val="Calibri"/>
        <charset val="134"/>
        <scheme val="minor"/>
      </rPr>
      <t>Communication Leader:</t>
    </r>
    <r>
      <rPr>
        <sz val="11"/>
        <color theme="1"/>
        <rFont val="Calibri"/>
        <charset val="134"/>
        <scheme val="minor"/>
      </rPr>
      <t xml:space="preserve">  WHo owns the communicationg to other. </t>
    </r>
  </si>
  <si>
    <t>Postmoterm (Blame Free)</t>
  </si>
  <si>
    <t>What all we have in the postmoterm docuemnt</t>
  </si>
  <si>
    <t>SRE work in System Design</t>
  </si>
  <si>
    <t>SLA , SLO and SLI</t>
  </si>
  <si>
    <t>What are SRE Practices</t>
  </si>
  <si>
    <t>1.Determine desired reliability 
2.Define metric measurement
3.Balancing reliability and Risk
4.Reduce Operation work
5.Engineering reliability &amp; resilience
6.maximizing chance of success.</t>
  </si>
  <si>
    <t xml:space="preserve">Different Dimesnsions of SLO </t>
  </si>
  <si>
    <t>(VALET)
volume/traffic
availaibility
latency
errors
tickets</t>
  </si>
  <si>
    <t>How to calculate SLI</t>
  </si>
  <si>
    <t>SLI : SLI is ratio of 2 numbers , . numbers of succes / total requests
monitoring tools are used to measure SLI's agregrating across time periods</t>
  </si>
  <si>
    <t>What is Error Budget and how to calculate with example</t>
  </si>
  <si>
    <t>What is canary deployment, and why is it important in SRE?</t>
  </si>
  <si>
    <t>Canary deployment releases changes to a small user subset to detect issues before full rollout, minimizing risk.</t>
  </si>
  <si>
    <t>what is telemetry collection</t>
  </si>
  <si>
    <t xml:space="preserve">What is RPO and RTO in your project </t>
  </si>
  <si>
    <t>What is BCDR Plan ?</t>
  </si>
  <si>
    <t>BCDR (Business Continuity and Disaster Recovery) Plan is a comprehensive strategy that outlines how a business will continue its operations and recover critical IT systems in the event of a disaster or major disruption. 
Example: A company’s BCDR plan may include:
Regular backups of critical data stored in the cloud.
Alternate work locations for employees if the primary office is unavailable.
A recovery process to restore IT systems within 4 hours after a server crash.</t>
  </si>
  <si>
    <t>How Do You Calculate RPO and RTO?</t>
  </si>
  <si>
    <t>Different businesses have different and unique RPOs and RTOs. However, the methodology to calculate RPO and RTO are somewhat similar. Start with understanding the cost of downtime for your organization.
Secondly, as part of your BCDR plan, build an inventory of every system and application used by your organization. Don’t forget to consider internal teams and end users that may be affected by systems rendered inaccessible. These systems are categorized into tiers.
For instance:
Tier 1/ Gold = 15 min – 1hr RTO
Tier 2/ Silver = 1hr – 4hr RTO
Tier 3/ Bronze = 4hr – 24hr RTO</t>
  </si>
  <si>
    <t>Parameters for RPO</t>
  </si>
  <si>
    <t>RPO:
How much data do we project to lose should operations be interrupted?
What is the maximum amount of data loss we can tolerate?
What is the cost of lost data?
What is the cost to reenter lost data?
How much will it cost to implement a solution that can meet our requirements?</t>
  </si>
  <si>
    <t>Parameters for RTO</t>
  </si>
  <si>
    <t>RTO:
How much revenue do we project to lose if this system is inaccessible?
Does this system handle customer data? If yes, what SLAs are in place with customers?
If X system went offline, does it have dependencies? What other systems would be impacted? What are the RTOs for those systems?
What customer-facing systems or applications do we have that would result in loss, churn or customer dissatisfaction if they were unavailable?
How much will it cost to implement a solution that can meet our requirements?</t>
  </si>
  <si>
    <t xml:space="preserve">Different Cost savings Levers </t>
  </si>
  <si>
    <t>How can you optimize infrastructure costs in a Site Reliability Engineering role?</t>
  </si>
  <si>
    <t>As a Site Reliability Engineer, there are several ways you can optimize infrastructure costs. First, I would focus on optimizing resource utilization by identifying any underutilized resources and rightsizing them. This can help eliminate unnecessary expenses. 
Second, I would leverage automation tools like Ansible and Terraform to provision and manage infrastructure efficiently. By automating infrastructure deployment and configuration, we can minimize human errors and reduce time and effort spent on manual tasks. 
Third, I would conduct regular cost analyses and reviews to identify areas of high expenses and find cost-effective alternatives. This might include using spot instances or reserved instances in AWS to maximize cost savings. Additionally, I would continuously monitor resource utilization and identify any idle or unused resources, which can be terminated or downsized to reduce costs. Overall, a combination of optimizing resource utilization, leveraging automation, and conducting cost analyses can help in infrastructure cost optimization.
Viewed</t>
  </si>
  <si>
    <t>How do you ensure proper incident management and response as a Site Reliability Engineer?</t>
  </si>
  <si>
    <t>As a Site Reliability Engineer, my primary focus is on effective incident management and response. I ensure timely resolution of incidents by following established processes and adhering to SLAs. I leverage tools like JIRA to track and prioritize incidents based on their impact and urgency. I collaborate with cross-functional teams to investigate root causes, implement temporary workarounds, and devise long-term solutions to minimize the recurrence of incidents. By effectively communicating updates and resolutions to stakeholders, I maintain transparency and ensure a smooth incident management workflow.
Viewed</t>
  </si>
  <si>
    <t>How would you optimize infrastructure costs by leveraging monitoring and logging tools?</t>
  </si>
  <si>
    <t>Monitoring and logging tools play a crucial role in optimizing infrastructure costs. By continuously monitoring resource utilization, performance metrics, and application health, you can identify areas of inefficiency and take appropriate actions. For example, using tools like Grafana and Prometheus, you can set up dashboards and alerts to track key metrics and proactively address any issues. This helps in avoiding costly incidents and improving overall system efficiency. Additionally, leveraging log management tools like Splunk and ELK Stack allows you to analyze and gain insights from application and infrastructure logs. These insights can help in identifying areas of optimization and cost-saving opportunities. For instance, by analyzing error logs, you can identify and fix issues that may be causing unnecessary resource consumption and increasing costs. By combining effective monitoring and logging practices, Site Reliability Engineers can optimize infrastructure costs while ensuring system reliability and performance.</t>
  </si>
  <si>
    <t>How do you ensure documentation and knowledge sharing as a Site Reliability Engineer?</t>
  </si>
  <si>
    <t>Documentation and knowledge sharing are integral parts of my work as a Site Reliability Engineer. I maintain detailed documentation of system architectures, operational runbooks, and troubleshooting procedures to ensure easy accessibility and knowledge transfer. I regularly update documentation to reflect any changes or improvements made to the system. I promote knowledge sharing sessions, conduct training workshops, and encourage cross-functional collaboration to enhance the collective knowledge of the team. By prioritizing documentation and knowledge sharing, I enable smoother onboarding processes, faster incident resolution, and better overall system understanding.</t>
  </si>
  <si>
    <t xml:space="preserve">Azure Monitor </t>
  </si>
  <si>
    <t>Azure Application Insights</t>
  </si>
  <si>
    <t>Telemetry , metrics , logs and traces</t>
  </si>
  <si>
    <t>How do you stay organized and manage your time between various tasks or projects?</t>
  </si>
  <si>
    <t>Can you describe your experince with site reliability engineering 
and how it relates to your production support role at accesnture?</t>
  </si>
  <si>
    <t>How have you utilized automation to improve site reliability in your current and past roles?</t>
  </si>
  <si>
    <t xml:space="preserve">1.Incident Resolution Automation:
2. Monitoring and Alerting Automation:
3. Deployment Automation (CI/CD Pipelines):
4. Log Analysis and Root Cause Automation:
5. Infrastructure Scaling:
6. Self-Healing Systems:
</t>
  </si>
  <si>
    <t>Can you share your approach to incident response and management in SRE context?</t>
  </si>
  <si>
    <t>How can you optimize infrastructure costs by implementing efficient
 application support and incident management processes?</t>
  </si>
  <si>
    <t>Have you used Grafana for monitoring and visualizing metrics in your projects?</t>
  </si>
  <si>
    <t>Yes, I have used Grafana extensively for monitoring and visualizing metrics in my projects as a Site Reliability Engineer. 
Grafana provides a flexible and interactive dashboarding tool that allows me to collect, analyze, and visualize metrics from various sources. I have integrated Grafana with monitoring systems like Prometheus, InfluxDB, and Datadog to create custom dashboards for real-time monitoring of application and infrastructure metrics. By leveraging Grafana's rich set of visualizations and alerting capabilities, I can quickly identify performance bottlenecks, anomalies, and trends in the monitored data. I also use Grafana to create executive-level reports and share insights with stakeholders. Grafana's easy-to-use interface and extensive plugin ecosystem make it a valuable tool for monitoring and observability.</t>
  </si>
  <si>
    <t>Explain your experience with networking concepts and their application in your work as a Site Reliability Engineer.</t>
  </si>
  <si>
    <t>Networking concepts play a vital role in my work as a Site Reliability Engineer. I have a strong understanding of TCP/IP, DNS, load balancing, and network security. I configure and troubleshoot network infrastructure components such as routers, switches, firewalls, and load balancers. I implement VLANs, network segmentation, and secure network communications using VPNs or SSL/TLS protocols. Additionally, I ensure smooth network traffic flow, optimize routing, and manage bandwidth utilization. My networking expertise enables me to build reliable and scalable network architectures, ensuring seamless communication between different components of the system.</t>
  </si>
  <si>
    <t>Can you describe your experience with incident management and handling production issues?</t>
  </si>
  <si>
    <t>As a Site Reliability Engineer, incident management and handling production issues have been a crucial part of my role. I have experience in implementing incident management processes, including incident response, escalation, and resolution. I have worked with incident management tools like PagerDuty and ServiceNow to ensure timely response and effective communication during incidents. I prioritize incidents based on their impact and severity, coordinate with cross-functional teams, and lead incident retrospective meetings for continuous improvement. I also have experience in performing root cause analysis and implementing preventive measures to minimize future incidents. By leveraging incident management best practices, I ensure high availability and reliability of the systems under my responsibility.</t>
  </si>
  <si>
    <t>How do you handle on-call rotations and incident management?</t>
  </si>
  <si>
    <t>We have resources available in Mexico , USA and Phillipnes in present assignment , but we have T1 team available 24/7 and they enagage available person or call on call person from India in case of any critical issues</t>
  </si>
  <si>
    <t>What logging and monitoring tools are you familiar with (e.g., Dynatarce , 
TAPM , Ttrace , Prometheus, Grafana, ELK stack)?</t>
  </si>
  <si>
    <t>Describe experience with these tools, focusing on their implementation and the insights they provided.</t>
  </si>
  <si>
    <t>Can you discuss your experience with cloud platforms (e.g., AWS, GCP, Azure) 
and how you manage infrastructure there?</t>
  </si>
  <si>
    <t>Explain usage of cloud services for deploying, managing, and scaling infrastructure, highlighting specific services and best practices.</t>
  </si>
  <si>
    <t>What are different type of testing ?</t>
  </si>
  <si>
    <t>What is monitoring</t>
  </si>
  <si>
    <t>Monitoring is only monitoring and alert</t>
  </si>
  <si>
    <t>What is observability</t>
  </si>
  <si>
    <t>Monitoring + Alert + Data collection + Healing + Automation for RCA and Fixes.</t>
  </si>
  <si>
    <t xml:space="preserve">What is SRE </t>
  </si>
  <si>
    <t>SRE is a culture change !
Site Reliability Engineering (SRE), focuses on delivering ultra-scalable and highly reliable software systems team uses an engineering-based approach to manage systems, solve problems, and automate operations tasks.</t>
  </si>
  <si>
    <t>What features SRE Team should have</t>
  </si>
  <si>
    <r>
      <rPr>
        <b/>
        <sz val="11"/>
        <color theme="1"/>
        <rFont val="Calibri"/>
        <charset val="134"/>
        <scheme val="minor"/>
      </rPr>
      <t>#Empower</t>
    </r>
    <r>
      <rPr>
        <sz val="11"/>
        <color theme="1"/>
        <rFont val="Calibri"/>
        <charset val="134"/>
        <scheme val="minor"/>
      </rPr>
      <t xml:space="preserve">
SRE Team must be empowered to enforce the error budget and toil budget Avoid forcing SREs to take on too much operational burden; load-shed to keep the team healthy.
</t>
    </r>
    <r>
      <rPr>
        <b/>
        <sz val="11"/>
        <color theme="1"/>
        <rFont val="Calibri"/>
        <charset val="134"/>
        <scheme val="minor"/>
      </rPr>
      <t>#Blamelessness</t>
    </r>
    <r>
      <rPr>
        <sz val="11"/>
        <color theme="1"/>
        <rFont val="Calibri"/>
        <charset val="134"/>
        <scheme val="minor"/>
      </rPr>
      <t xml:space="preserve">
Postmortems must focus on identifying the contributing causes without indicating any individual or team. If a culture of finger pointing prevails, people will not bring issues to light for fear of punishment.
</t>
    </r>
    <r>
      <rPr>
        <b/>
        <sz val="11"/>
        <color theme="1"/>
        <rFont val="Calibri"/>
        <charset val="134"/>
        <scheme val="minor"/>
      </rPr>
      <t xml:space="preserve">#Skill Mix
</t>
    </r>
    <r>
      <rPr>
        <sz val="11"/>
        <color theme="1"/>
        <rFont val="Calibri"/>
        <charset val="134"/>
        <scheme val="minor"/>
      </rPr>
      <t>Hire good software engineers (SWE) and good system engineers (SE) Try to get a 50:50 mix of SWE and SE skillsets on team Everyone should be able to code.</t>
    </r>
  </si>
  <si>
    <t>What are the benefits of adopting SRE</t>
  </si>
  <si>
    <t>1.Improve Uptime of application 
2.Transparent Governance Priorities
3.Optimized work prioritization
4.Increase Efficiency</t>
  </si>
  <si>
    <t>What are the Business Benefits of Adopting SRE</t>
  </si>
  <si>
    <t>Improve Client Experience
Accelerate Value Creation
Increase Business Growth.</t>
  </si>
  <si>
    <t>DevOps Vs SRE</t>
  </si>
  <si>
    <t>DevOps and SRE are complementary focused on different organizational units and capabilities. SRE focuses on reliability and its practices, principles are consistent with DevOps.</t>
  </si>
  <si>
    <t>What benefits we get from DevOps</t>
  </si>
  <si>
    <t>Customer Centricity
Agility
Quality
Speed To Market</t>
  </si>
  <si>
    <t xml:space="preserve">What we get from SRE </t>
  </si>
  <si>
    <t>Reliability
Performance
Operational Excellence
Improved Client Experience</t>
  </si>
  <si>
    <t>Why we need to follow SRE Principles</t>
  </si>
  <si>
    <t>Earlier we had ITIL (set of rules for Operations support) when it was just few applications but now in todays environment we have SRE for multiple applications like microservices , cloud , many different teams and applications (overall high complexity) , so to maintain all of them cohesively then it can be done by SRE principles. Higher expectations from cutomer with 24*7 application availability , so all these is possible to overcome form SRE principles</t>
  </si>
  <si>
    <t>Explain each SRE Principle</t>
  </si>
  <si>
    <t>## Simplicity
Simple releases are generally better than complicated releases. Software simplicity is a prerequisite to reliability.
##Release Engineering
Release engineers should have a solid understanding of source code management, compilers, build configuration languages, automated build tools, package managers, and installers.Running reliable services requires reliable release processes.
Site Reliability Engineers need to know that the binaries and configurations they use are built in a reproducible, automated way.
## Evolution of Automation
Automation is done in SRE to solve practical problems. Having the right tools for the right job is important when performing SRE.
Site Reliability Engineers should always be looking for ways to enhance and automate operations tasks.
## Monitoring Distributed Systems
To improve service reliability, SRE teams generally proactively monitor their service(s) to identify areas that need closer inspection and potential engineering time to improve.
Examples: Metrics, text logging, structured event logging, distributed tracing, and event introspection.
## Embracing Risk
Embracing risk is the first step toward building a solid software engineering infrastructure since it helps you weigh the costs of improving 
reliability and its impact on customer satisfaction.
##Service Level Objectives
Service level objectives (SLOs) specify a target level for the reliability of your service.
Engineering time should be invested in the most important characteristics of the most important services.
SREs’ core responsibilities, day-to-day tasks and projects are driven by SLOs.
## Eliminating Toil
Toil is the kind of work tied to running a production service that tends to be manual, repetitive, automatable, tactical, devoid of enduring value, and that scales linearly as a service grows.</t>
  </si>
  <si>
    <t>How many Practices are there for SRE</t>
  </si>
  <si>
    <t>1.On_Call – Balanced approach
2.Effective Troubleshooting
3.Emergency Response
4.Managing Incidents
5.Postmortem Culture- Blameless
6.Testing for Reliability
7.Software Engineering
8.Load Balancing &amp; Handling Overload
9.Distributed Periodic Scheduling
10.Data Processing Pipeline
11.Data Integrity
12.Reliable product launch
13.Chaos Engineering
14.Observability
15.Toil Reduction
16.Error Budget</t>
  </si>
  <si>
    <t>How do you define Site Reliability Engineering?</t>
  </si>
  <si>
    <t>SRE applies software engineering principles to infrastructure and operations to create scalable and reliable systems.</t>
  </si>
  <si>
    <t>What is the role of an SRE in a DevOps team?</t>
  </si>
  <si>
    <t>SREs focus on system reliability, automating operations, monitoring, and improving performance, working closely with development teams to ensure smooth deployments.</t>
  </si>
  <si>
    <t>What is the difference between monitoring and observability?</t>
  </si>
  <si>
    <t>Monitoring tracks predefined metrics to identify problems, while observability uses metrics, logs, and traces to provide deeper insights and understand system behavior.</t>
  </si>
  <si>
    <t>How do you implement and maintain SLAs, SLOs, and SLIs?</t>
  </si>
  <si>
    <t>Define service levels based on business goals, monitor performance metrics, and adjust processes to meet these targets. Regularly review and update agreements.</t>
  </si>
  <si>
    <t>Can you explain the concept of 'error budget'? 
How do you use it in your work?</t>
  </si>
  <si>
    <t>An error budget is the maximum allowable threshold for errors. It balances the need for reliability with the need for innovation and new features.</t>
  </si>
  <si>
    <t>How would you approach reducing the mean time to 
recovery (MTTR) for a system?</t>
  </si>
  <si>
    <t>Implement automated recovery processes, improve monitoring and alerting, and refine incident response playbooks.</t>
  </si>
  <si>
    <t>How do you correlate incidents with metrics?</t>
  </si>
  <si>
    <t>Use timestamps, trace IDs, and dashboards to link spikes with root causes</t>
  </si>
  <si>
    <t>What is a burn rate alert?</t>
  </si>
  <si>
    <t>Measures how fast the error budget is consumed—used for SLO-based alerting</t>
  </si>
  <si>
    <t>What is a percentile in metrics?</t>
  </si>
  <si>
    <t>Indicates value below which a percentage of observations fall—e.g., P95 latency</t>
  </si>
  <si>
    <t>How do you monitor DNS resolution issues?</t>
  </si>
  <si>
    <t>Use synthetic tests, DNS query logs, and latency metrics.</t>
  </si>
  <si>
    <t>What is a log pipeline?</t>
  </si>
  <si>
    <t>A flow from log generation to ingestion, transformation, and storage</t>
  </si>
  <si>
    <t>How do you design multi-tenant observability?</t>
  </si>
  <si>
    <t>Use label-based isolation, RBAC, and separate data sources per tenant.</t>
  </si>
  <si>
    <t>What is the role of eBPF in observability?</t>
  </si>
  <si>
    <t>Enables low-overhead kernel-level tracing and metrics collection.</t>
  </si>
  <si>
    <t>How do you monitor service mesh traffic?</t>
  </si>
  <si>
    <t>Use Istio telemetry, Envoy metrics, and distributed tracing.</t>
  </si>
  <si>
    <t>What is a cardinality issue in metrics?</t>
  </si>
  <si>
    <t>Too many unique label combinations—can overload storage and query performance.</t>
  </si>
  <si>
    <t>How do you monitor Kafka performance?</t>
  </si>
  <si>
    <t>Track consumer lag, throughput, and broker metrics using exporters.</t>
  </si>
  <si>
    <t>What is a flame graph?</t>
  </si>
  <si>
    <t>A visualization of stack traces showing where time is spent—used for profiling.</t>
  </si>
  <si>
    <t>How do you monitor cloud costs?</t>
  </si>
  <si>
    <t>Use billing APIs, cost dashboards, and anomaly detection on spend trends.</t>
  </si>
  <si>
    <t>What is a custom metric?</t>
  </si>
  <si>
    <t>A user-defined metric exposed by an application for observability.</t>
  </si>
  <si>
    <t>How do you monitor autoscaling behavior?</t>
  </si>
  <si>
    <t>Track replica counts, CPU/memory thresholds, and scaling events.</t>
  </si>
  <si>
    <t>What is a telemetry pipeline?</t>
  </si>
  <si>
    <t>End-to-end flow of metrics/logs/traces from source to storage and visualization.</t>
  </si>
  <si>
    <t>How do you monitor service startup time?</t>
  </si>
  <si>
    <t>Use startup probes, log timestamps, and trace spans.</t>
  </si>
  <si>
    <t>What is a high-cardinality trace?</t>
  </si>
  <si>
    <t>A trace with many unique spans or attributes—can be expensive to store.</t>
  </si>
  <si>
    <t>How do you monitor background jobs?</t>
  </si>
  <si>
    <t>Track job status, duration, error rate, and schedule adherence.</t>
  </si>
  <si>
    <t>What is observability-driven development?</t>
  </si>
  <si>
    <t>Building apps with instrumentation from the start—SLIs, logs, and traces baked in.</t>
  </si>
  <si>
    <t>How do you mentor junior SREs?</t>
  </si>
  <si>
    <t>Share runbooks, pair on incidents, explain design decisions, and encourage postmortem participation.</t>
  </si>
  <si>
    <t>RED Metrics: User-Centric Monitoring</t>
  </si>
  <si>
    <t>USE Metrics: Infrastructure-Centric Monitoring</t>
  </si>
  <si>
    <t>What is High Cardinality ?</t>
  </si>
  <si>
    <t>Why High Cardinality is a problem ?</t>
  </si>
  <si>
    <t>Difference between guage and counter?</t>
  </si>
  <si>
    <t>What is histogram ?</t>
  </si>
  <si>
    <t>Histogram example</t>
  </si>
  <si>
    <t xml:space="preserve">What are different type of visualizations ? </t>
  </si>
  <si>
    <t>What is Log Pruning</t>
  </si>
  <si>
    <t>How did you managed or handled the scenario where there is a huge huge
 data going into the splunk ? how u manage performance or storage etc ?</t>
  </si>
  <si>
    <t>How do u manage the alerts , any tool or strategy for managing 1000's of alerts coming daily basis?</t>
  </si>
  <si>
    <t>Difference between structured and unstructured logs?</t>
  </si>
  <si>
    <t>What is distributed tracking and how you find where is road block ?</t>
  </si>
  <si>
    <t>What is span ?</t>
  </si>
  <si>
    <t>How do you handle the sensitive data in logs and going them to splunk or other tools?</t>
  </si>
  <si>
    <t>What is opentelemetry</t>
  </si>
  <si>
    <t>What is opentelemetry pipeline</t>
  </si>
  <si>
    <t>Setup the pipeline to setup the agent on the server , generate logs and configurations and see 
the data on the dashboard?</t>
  </si>
  <si>
    <t>Different types of ports</t>
  </si>
  <si>
    <t>How Azure will send the data to Grafana as a datasource</t>
  </si>
  <si>
    <t>How AWS will send the data to Grafana as a datasource</t>
  </si>
  <si>
    <t>How GCP will send the data to Grafana as a datasource</t>
  </si>
  <si>
    <t xml:space="preserve">How Kubernetes will send the data to grafana as a datasource </t>
  </si>
  <si>
    <t>How we can send the batch logs or application logs to grafana</t>
  </si>
  <si>
    <t xml:space="preserve">What is Zero Trust Architecture ? </t>
  </si>
  <si>
    <t>Zero Trust Architecture (ZTA) is a modern cybersecurity framework built on the principle of “never trust, always verify.” It assumes that threats can exist both inside and outside the network, so no user, device, or application is trusted by default—even if it's already inside the perimeter.
Mainly focus on reducing blast radius , providing least privelleges and continous verification</t>
  </si>
  <si>
    <t xml:space="preserve">Zero Trust Model of Information Security </t>
  </si>
  <si>
    <t>Core Components of ZTA ?</t>
  </si>
  <si>
    <t>Zero Trust Architecture Implementation Layer</t>
  </si>
  <si>
    <t>What are DMZ and Non DMZ Servers and there use ?</t>
  </si>
  <si>
    <t>What is ansible Tower ?</t>
  </si>
  <si>
    <t>Ansible Tower is a web-based interface for managing Ansible. 
Ansible Tower is the easy-to-use UI and dashboard and REST API for Ansible. Centralize your Ansible infrastructure from a modern UI, featuring role-based access control, job scheduling, and graphical inventory management.</t>
  </si>
  <si>
    <t>what is ansible and its architecture?</t>
  </si>
  <si>
    <t>Ansible has control node and managed node 
Modules are temporarily stored in the managed nodes and communicate with the controlling machine through a JSON protocol over the standard output. 
When Ansible is not managing nodes, it does not consume resources because no daemons or programs are executing for Ansible in the background.</t>
  </si>
  <si>
    <t>How it is different from other config management tools?</t>
  </si>
  <si>
    <t>## Ansible is almost unique among CM tools in using an agentless architecture. Instead it only relies on the tried and tested SSH to idempotently deploy modules to all nodes.
## No dependancy on complex scripting language like Ruby</t>
  </si>
  <si>
    <t>what is playbook?</t>
  </si>
  <si>
    <t xml:space="preserve">##An Ansible playbook is an organized unit of scripts that defines the tasks involved in managing a system configuration using the automation tool Ansible. 
## It is written in yml </t>
  </si>
  <si>
    <t>what are the modules and different types of modules in ansible?</t>
  </si>
  <si>
    <t>##module is a small program that performs actions on a local machine, application programming interface (API), or remote host. Modules are expressed as code, usually in Python, and contain metadata 
##Ansible modules work over JSON and can therefore be written in any programming language. So no requirement to learn Ruby at all.
##Modules are temporarily stored in the managed nodes and communicate with the controlling machine through a JSON protocol over the standard output. When Ansible is not managing nodes, it does not consume resources because no daemons or programs are executing for Ansible in the background.</t>
  </si>
  <si>
    <t>What are the different types of modules in ansible?</t>
  </si>
  <si>
    <t>Ansible modules are building blocks used to automate tasks. Examples include:
File Module: Manage files and directories (create, delete, etc.).
Service Module: Manage services (start, stop, restart).
Yum Module: Install or update packages on RHEL/CentOS systems.
Copy Module: Copy files to remote systems.
User Module: Manage user accounts.</t>
  </si>
  <si>
    <t>Example of Module in playbook</t>
  </si>
  <si>
    <r>
      <rPr>
        <sz val="11"/>
        <color theme="1"/>
        <rFont val="Calibri"/>
        <charset val="134"/>
        <scheme val="minor"/>
      </rPr>
      <t xml:space="preserve">Below is a playbook using the </t>
    </r>
    <r>
      <rPr>
        <b/>
        <sz val="11"/>
        <color theme="1"/>
        <rFont val="Calibri"/>
        <charset val="134"/>
        <scheme val="minor"/>
      </rPr>
      <t>file module</t>
    </r>
    <r>
      <rPr>
        <sz val="11"/>
        <color theme="1"/>
        <rFont val="Calibri"/>
        <charset val="134"/>
        <scheme val="minor"/>
      </rPr>
      <t xml:space="preserve"> to create a directory:
---
- name: Example of Ansible Modules
  hosts: localhost
  tasks:
    - name: Create a directory
      </t>
    </r>
    <r>
      <rPr>
        <b/>
        <sz val="11"/>
        <color theme="1"/>
        <rFont val="Calibri"/>
        <charset val="134"/>
        <scheme val="minor"/>
      </rPr>
      <t>ansible.builtin.file:</t>
    </r>
    <r>
      <rPr>
        <sz val="11"/>
        <color theme="1"/>
        <rFont val="Calibri"/>
        <charset val="134"/>
        <scheme val="minor"/>
      </rPr>
      <t xml:space="preserve">
        path: /tmp/example_directory
        state: directory or present or absent or file 
        mode: '0755'</t>
    </r>
  </si>
  <si>
    <t>How does the file module handle file permissions? (Mode)</t>
  </si>
  <si>
    <t>You can set file permissions using the mode parameter in the playbook.</t>
  </si>
  <si>
    <t>Can the file module delete a file or directory? (State)</t>
  </si>
  <si>
    <t>Yes, you can set state: absent to remove a file or directory. Example:
yaml
Copy
Edit
- name: Delete a file
  ansible.builtin.file:
    path: /tmp/example_directory
    state: absent</t>
  </si>
  <si>
    <t>What are different plugin in ansible ?</t>
  </si>
  <si>
    <r>
      <rPr>
        <sz val="11"/>
        <color theme="1"/>
        <rFont val="Calibri"/>
        <charset val="134"/>
        <scheme val="minor"/>
      </rPr>
      <t xml:space="preserve">Ansible plugins are pieces of code used to extend the core functionality of Ansible. 
They are not standalone tasks like modules but help control how tasks and playbooks are executed. Plugins can be classified into various types, such as callback plugins, action plugins, filter plugins, and lookup plugins.
</t>
    </r>
    <r>
      <rPr>
        <b/>
        <sz val="11"/>
        <color theme="1"/>
        <rFont val="Calibri"/>
        <charset val="134"/>
        <scheme val="minor"/>
      </rPr>
      <t>Any repeatative task that you do in ansible play books , you can create a separate .py file using ansible plugins and then calls the plugin from ansible playbook  , Example Sending email , you have 100 playbooks for password renewal and you want to ensure that once the playbook is executed succesfully there should be email send , so instead wring all the email functionality everytime in every playbook , you can create aplugin and then call the plugin from playbook just by passing the subject , body and email id.</t>
    </r>
  </si>
  <si>
    <t>Example of a Plugin in a Playbook:</t>
  </si>
  <si>
    <t>Using a Lookup Plugin to fetch data dynamically during execution:
yaml
Copy
Edit
---
- name: Example of a Lookup Plugin
  hosts: localhost
  tasks:
    - name: Retrieve content from a file
      ansible.builtin.debug:
        msg: "{{ lookup('file', '/tmp/example_file.txt') }}"
Explanation:
The lookup plugin file reads the contents of /tmp/example_file.txt on the control node and passes it to the debug task.</t>
  </si>
  <si>
    <t>Difference Between Plugins and Modules:</t>
  </si>
  <si>
    <t>what is ansible vault?</t>
  </si>
  <si>
    <t>Ansible Vault is a feature of ansible that allows you to keep sensitive data such as passwords or keys in encrypted files, rather than as plaintext in playbooks or roles.
ansible-vault create
ansible-vault decrypt
ansible-vault edit
ansible-vault view
ansible-vault encrypt
ansible-vault encrypt_string
ansible-vault rekey</t>
  </si>
  <si>
    <t>what is Ansible Handlers?</t>
  </si>
  <si>
    <r>
      <rPr>
        <sz val="11"/>
        <color theme="1"/>
        <rFont val="Calibri"/>
        <charset val="134"/>
        <scheme val="minor"/>
      </rPr>
      <t xml:space="preserve">Handlers in Ansible are tasks that are executed only when they are notified by other tasks. They are typically used to perform operations that should occur after specific changes, like restarting a service after a configuration file is updated.
Key Characteristics of Handlers
Triggered by Notifications: Handlers run only when they are notified by other tasks.
Run Once Per Play: Even if notified multiple times in a single play, a handler will only run once at the end of the playbook execution.
Used for Post-Change Actions: Common examples include restarting services, reloading configurations, etc.
</t>
    </r>
    <r>
      <rPr>
        <b/>
        <sz val="11"/>
        <color theme="1"/>
        <rFont val="Calibri"/>
        <charset val="134"/>
        <scheme val="minor"/>
      </rPr>
      <t>Key Points to Note</t>
    </r>
    <r>
      <rPr>
        <sz val="11"/>
        <color theme="1"/>
        <rFont val="Calibri"/>
        <charset val="134"/>
        <scheme val="minor"/>
      </rPr>
      <t xml:space="preserve">
</t>
    </r>
    <r>
      <rPr>
        <b/>
        <sz val="11"/>
        <color theme="1"/>
        <rFont val="Calibri"/>
        <charset val="134"/>
        <scheme val="minor"/>
      </rPr>
      <t>Handlers Are Idempotent:</t>
    </r>
    <r>
      <rPr>
        <sz val="11"/>
        <color theme="1"/>
        <rFont val="Calibri"/>
        <charset val="134"/>
        <scheme val="minor"/>
      </rPr>
      <t xml:space="preserve">
If no changes are detected, the handler is not triggered.
</t>
    </r>
    <r>
      <rPr>
        <b/>
        <sz val="11"/>
        <color theme="1"/>
        <rFont val="Calibri"/>
        <charset val="134"/>
        <scheme val="minor"/>
      </rPr>
      <t>Notify Only When Necessary:</t>
    </r>
    <r>
      <rPr>
        <sz val="11"/>
        <color theme="1"/>
        <rFont val="Calibri"/>
        <charset val="134"/>
        <scheme val="minor"/>
      </rPr>
      <t xml:space="preserve">
Handlers are notified only if the task they are attached to changes something.
</t>
    </r>
    <r>
      <rPr>
        <b/>
        <sz val="11"/>
        <color theme="1"/>
        <rFont val="Calibri"/>
        <charset val="134"/>
        <scheme val="minor"/>
      </rPr>
      <t>Run Once:</t>
    </r>
    <r>
      <rPr>
        <sz val="11"/>
        <color theme="1"/>
        <rFont val="Calibri"/>
        <charset val="134"/>
        <scheme val="minor"/>
      </rPr>
      <t xml:space="preserve">
Even if multiple tasks notify the same handler, it runs only once at the end of the playbook</t>
    </r>
  </si>
  <si>
    <t>Example of Ansible Handlers ?</t>
  </si>
  <si>
    <t>What is latest ansible version ? Which version you have worked on ?</t>
  </si>
  <si>
    <t>v2.17.4</t>
  </si>
  <si>
    <t>How do you do error handling in ansible?</t>
  </si>
  <si>
    <r>
      <rPr>
        <sz val="11"/>
        <color theme="1"/>
        <rFont val="Calibri"/>
        <charset val="134"/>
        <scheme val="minor"/>
      </rPr>
      <t xml:space="preserve">When Ansible receives a non-zero return code from a command or a failure from a module, by default it stops executing on that host and continues on other hosts. However, in some circumstances, you may want different behavior. Sometimes a non-zero return code indicates success. Sometimes you want a failure on one host to stop execution on all hosts.
Error handling in Ansible is primarily managed through the use of
</t>
    </r>
    <r>
      <rPr>
        <b/>
        <sz val="11"/>
        <color theme="1"/>
        <rFont val="Calibri"/>
        <charset val="134"/>
        <scheme val="minor"/>
      </rPr>
      <t>ignore_errors :</t>
    </r>
    <r>
      <rPr>
        <sz val="11"/>
        <color theme="1"/>
        <rFont val="Calibri"/>
        <charset val="134"/>
        <scheme val="minor"/>
      </rPr>
      <t xml:space="preserve">  The task will fail because the command /bin/false always returns a non-zero exit code. However, since ignore_errors: yes, the playbook will continue to the next task.
</t>
    </r>
    <r>
      <rPr>
        <b/>
        <sz val="11"/>
        <color theme="1"/>
        <rFont val="Calibri"/>
        <charset val="134"/>
        <scheme val="minor"/>
      </rPr>
      <t>failed_when :  E</t>
    </r>
    <r>
      <rPr>
        <sz val="11"/>
        <color theme="1"/>
        <rFont val="Calibri"/>
        <charset val="134"/>
        <scheme val="minor"/>
      </rPr>
      <t xml:space="preserve">ven though the task runs successfully, the failed_when directive causes the task to fail if the output is "Hello".
</t>
    </r>
    <r>
      <rPr>
        <b/>
        <sz val="11"/>
        <color theme="1"/>
        <rFont val="Calibri"/>
        <charset val="134"/>
        <scheme val="minor"/>
      </rPr>
      <t>changed_when</t>
    </r>
    <r>
      <rPr>
        <sz val="11"/>
        <color theme="1"/>
        <rFont val="Calibri"/>
        <charset val="134"/>
        <scheme val="minor"/>
      </rPr>
      <t xml:space="preserve"> : Even though the task does not change anything on the system, changed_when: true forces Ansible to consider it as a task that changes the system.</t>
    </r>
  </si>
  <si>
    <t>How do you secure the passwords in the ansible in the files?</t>
  </si>
  <si>
    <t>Ansible vault</t>
  </si>
  <si>
    <t>what is the structure of the ansible?</t>
  </si>
  <si>
    <t>Config file :  /etc/ansible/ansible.cfg
Inventory file : /etc/ansible/hosts (default location_ but we can keep this file in same folder as playbook or any custom directory and then pass argument as -i while running playbook</t>
  </si>
  <si>
    <t>what are the different ansible install commands ?</t>
  </si>
  <si>
    <r>
      <rPr>
        <b/>
        <sz val="11"/>
        <color theme="1"/>
        <rFont val="Calibri"/>
        <charset val="134"/>
        <scheme val="minor"/>
      </rPr>
      <t>Install the Ansible :</t>
    </r>
    <r>
      <rPr>
        <sz val="11"/>
        <color theme="1"/>
        <rFont val="Calibri"/>
        <charset val="134"/>
        <scheme val="minor"/>
      </rPr>
      <t xml:space="preserve">
yum update -y
yum install -y epeal-release
yum install -y ansible</t>
    </r>
  </si>
  <si>
    <t xml:space="preserve">Scenario based question:
I have 2 hosts  
a1.host.com 
a2.host.com 
Each hosts has 2 different files 
/opt/app/property1.txt
/opt/app/property2.txt  
Each file has a variable name Remote_Password , 
--&gt; I need to create a playbook where I will pass the existing password and new password and want playbook to first go the each hosts and check file that the password in the file matches the provided existsing password or not 
--&gt; if matches then take the backup of the file with name_timestamp 
--&gt; then change the password
--&gt; then take the difference of the modified file and backup file and then move to the next file 
--&gt; in case if there is any failure like directory or file does not exists or password is different or variable is not present then the playbook should be temrinated. 
Note : This playbook will be executed by user named ansible and the files in the hosts are owned by user appuser and anisble user does not have privelages to escalated the privelages.
Provide the playbook and also explain the what each step is doing in small description like 1-2 lines
</t>
  </si>
  <si>
    <t>Explanation</t>
  </si>
  <si>
    <t>ansible.builtin.stat used for</t>
  </si>
  <si>
    <t>stat module to check if the files /opt/app/property1.txt and /opt/app/property2.txt exist on the hosts.</t>
  </si>
  <si>
    <t>ansible.builtin.shell is used for</t>
  </si>
  <si>
    <t>shell module is used to execute the shell commands in the target servers</t>
  </si>
  <si>
    <t>Ansible tags?</t>
  </si>
  <si>
    <t>we can use tags to limit the execution of the number of taks mentioned in the playbook , if playbook has 20 tasks and I want to execute only 10 tasks 
--tags
--skip-tags</t>
  </si>
  <si>
    <t>Ansible loops?</t>
  </si>
  <si>
    <t>Loops in Ansible are sets of instructions that automate repeated tasks, making it easier to perform the same action multiple times without manual repetition</t>
  </si>
  <si>
    <t>Ansible Conditions?</t>
  </si>
  <si>
    <t>Conditionals are used to specify a condition for each task, and only if the condition is true, that task will be executed.
For example, let’s say we have two playbooks that install NGINX on a host, but different OS flavors use different package managers. We want to create a single playbook that works for both of these operating systems for all hosts. We can use the when conditional statement to specify a condition for each task. If the condition is true, that task will be executed.</t>
  </si>
  <si>
    <t>How will you manage the permission setup in control and managed nodes in ansible?</t>
  </si>
  <si>
    <t>We can use the module lineinfile with more attributes like user and group which owns the files in the target servers</t>
  </si>
  <si>
    <t>Example of linefile with user , backup and other options</t>
  </si>
  <si>
    <t>what does becomes=true do ?</t>
  </si>
  <si>
    <t>You can control the use of become with play or task directives, connection variables, or at the command line. If you set privilege escalation properties in multiple ways.
become
set to true to activate privilege escalation.
become_user
set to user with desired privileges — the user you become, NOT the user you login as. Does NOT imply become: true, to allow it to be set at the host level. The default value is root.
become_method
(at play or task level) overrides the default method set in ansible.cfg, set to use any of the Become plugins.
become_flags
(at play or task level) permit the use of specific flags for the tasks or role. One common use is to change the user to nobody when the shell is set to nologin. Added in Ansible 2.2.
For example, to manage a system service (which requires root privileges) when connected as a non-root user, you can use the default value of become_user (root):</t>
  </si>
  <si>
    <t>What are the different components of ansible?</t>
  </si>
  <si>
    <t>Modules , Yaml files , Tasks , Inventory , Roles, Plugin , Vault , Variables , Handlers etc</t>
  </si>
  <si>
    <t>What does inventory file does in ansible?</t>
  </si>
  <si>
    <t>##ansible.cfg we can use inventory option to point to any different location as well to point to take the hosts 
##Inventory file has the list of all the hosts or IP's with tags
##if there is no inventory mentioned in the ansible.cfg then by default it is /etc/anusble/hosts</t>
  </si>
  <si>
    <t>what is ansible galaxy?</t>
  </si>
  <si>
    <t>The Ansible Galaxy is essentially a large public repository of Ansible roles. Roles ship with READMEs detailing the roles use and variables. Ansible Galaxy contains a large number of roles that are continually evolving and increasing</t>
  </si>
  <si>
    <t>what are ansible roles?</t>
  </si>
  <si>
    <t>Ansible Roles provide a structured way to organize tasks, templates, files, and variables. This structure makes it easier to manage complex automation setups, as everything related to a specific role is contained within its directory</t>
  </si>
  <si>
    <t>Difference between ansible tasks and handlers?</t>
  </si>
  <si>
    <t>Handlers, as previously stated, are similar to other tasks in a playbook, with the exception that they are triggered using the notify directive and are only executed when the state changes</t>
  </si>
  <si>
    <t>what is the fact(gather_facts) in ansible and how do u use it?</t>
  </si>
  <si>
    <t>With Ansible you can retrieve or discover certain variables containing information about your remote systems or about Ansible itself. Variables related to remote systems are called facts. With facts, you can use the behavior or state of one system as a configuration on other systems.
By default, Ansible gathers facts about the target system before executing tasks in the playbook. This is done using the setup module, which collects system data and stores it as variables.
Here are some commonly used Ansible facts:
ansible_hostname: Hostname of the system.
ansible_os_family: OS family (e.g., RedHat, Debian).
ansible_distribution: Name of the operating system (e.g., Ubuntu, CentOS).
ansible_ip_addresses: List of all IP addresses.
ansible_memory_mb: Memory details in MB.
ansible_processor: Processor details.</t>
  </si>
  <si>
    <t>Does disabling gather_facts helps in anything?</t>
  </si>
  <si>
    <t>1. Faster Playbook Execution
2. Reduced Resource Usage
3. Avoid Unnecessary Information
4. Greater Control with Manual Fact Gathering
5. Simplified Execution on Non-standard Hosts</t>
  </si>
  <si>
    <t>What are ansible variables and how you will find them ?</t>
  </si>
  <si>
    <t>Ansible special variables are a set of predefined variables that contain information about the system data, inventory, or execution context inside an Ansible playbook or role. These include magic variables, connection variables, and facts. The names of these variables are reserved.
example: ansible_hostname ,ansible_default_ipv4.address , ansible_processor etc</t>
  </si>
  <si>
    <t>How do you manage the ansible dependencies between the different roles in ansible?</t>
  </si>
  <si>
    <t>Running role dependencies multiple times in one play
If two roles in a play both list a third role as a dependency, Ansible only runs that role dependency once, unless you pass different parameters, tags, when clause, or use allow_duplicates: true in the role you want to run multiple times.</t>
  </si>
  <si>
    <t>What are custom modules in ansible and how you create it ?</t>
  </si>
  <si>
    <t>A module provides a defined interface, accepts arguments, and returns information to Ansible by printing a JSON string to stdout before exiting. If you need functionality that is not available in any of the thousands of Ansible modules found in collections, you can easily write your own custom module.</t>
  </si>
  <si>
    <t>What is idempotency in ansible?</t>
  </si>
  <si>
    <t xml:space="preserve">
Idempotency is a key principle in Ansible (and many other configuration management tools). It ensures that running a task multiple times yields the same result as running it once, regardless of the system's current state. In simple terms, tasks in Ansible are designed to make a change only if necessary.</t>
  </si>
  <si>
    <t>How can you use Ansible for CICD?</t>
  </si>
  <si>
    <t>Ansible can be used primarily in the deploy stage but can also assist in the testing and monitoring stages. CI/CD Tools: Common CI/CD tools include Jenkins, GitLab CI, Travis CI, CircleCI, and GitHub Actions. Each tool has its own method for integrating with Ansible</t>
  </si>
  <si>
    <t>What are the best practices for writing the anisble playbooks?</t>
  </si>
  <si>
    <t>) Keep it as simple as possible. Try to keep your tasks simple. ...
2) Place your Ansible artifacts under version control. ...
3) Always give descriptive names to your tasks, plays, and playbooks. ...
4) Strive for readability. ...
6) Use comments when necessary.</t>
  </si>
  <si>
    <t>What is Ansible ?</t>
  </si>
  <si>
    <t>Ansible is an open-source IT engine that automates application deployment, cloud provisioning, intra-service orchestration, and other IT tools. Ansible can be used to deploy the software on different servers at a time without human interaction. Ansible can also be used to configure the servers and create user accounts.
Ansible is an agent-less software which means there is no need to install the software in the nodes which means you need to do the SSH to connect the nodes to perform the required operations on the servers.</t>
  </si>
  <si>
    <t>How do you ensure the work is done in rolling fashion to avoind down time?</t>
  </si>
  <si>
    <t>using the serial keyword</t>
  </si>
  <si>
    <t>Ansible playbook that changes a password in a Kubernetes secret  (ansible.builtin.shell)</t>
  </si>
  <si>
    <t>Steps to Change Password in a Kubernetes Secret
Ensure Access to Kubernetes Cluster: Make sure Ansible can interact with the Kubernetes cluster. This can be achieved by setting up Kubernetes credentials (kubeconfig file) on the host where Ansible is running.
Use the k8s module to manage the secret.
Update the password in the secret.</t>
  </si>
  <si>
    <t>What were the challenges with Puppet &amp; Chef which made ansible famous ?</t>
  </si>
  <si>
    <t xml:space="preserve">## Puppet &amp; Chef works on Ruby scripting  (So you should know Ruby where as Ansible is generic yaml based)
## They were on Master-Slave setup like agents on each server (Not agentless) </t>
  </si>
  <si>
    <t>Ansible is based on what language?</t>
  </si>
  <si>
    <t>Ansible is python based , it converts yaml to python in backend.Dependence on Ruby: Since it’s more common to have Python libraries installed as default on Linux distros, Ansible’s creators decided to develop it in Python.</t>
  </si>
  <si>
    <t>Which OS is not supported for Ansible control Node</t>
  </si>
  <si>
    <t>Windows , Ansible cannot be installed on windows as control node but ok to work as managed or worker node</t>
  </si>
  <si>
    <t>What is yaml ?  (Key value)</t>
  </si>
  <si>
    <t>YAML is a human-readable data serialization language that is often used for writing configuration files. Depending on whom you ask, YAML stands for yet another markup language or YAML ain't markup language (a recursive acronym), which emphasizes that YAML is for data, not documents.</t>
  </si>
  <si>
    <t>Which Linux OS distribution uses which installation package like yum , apt or dnf ?</t>
  </si>
  <si>
    <t>APT is commonly used in Debian-based distributions like Ubuntu (apt install ansible)
YUM is used in Red Hat-based distributions like CentOS and Fedora (yum install ansible)
DNF is commonly used in Rocky Linux, Fedora, RHEL (Red Hat Enterprise Linux) 8 and later, and other Linux distributions that have adopted it as their package manager 
(dnf install ansible)</t>
  </si>
  <si>
    <t>Advantages of using the Ansible Roles?</t>
  </si>
  <si>
    <t>There are several benefits to using Ansible Roles instead of writing all of your automation content in a single playbook:
Reusability and sharing. Roles are designed to be reusable units of automation. ...
Modularity. ...
Organization. ...
Parameterization. ...
Versioning and dependency management. ...
Testing. ...
Simplicity.</t>
  </si>
  <si>
    <t xml:space="preserve">I am doing the setup of ansible to automate the password renewals in kubernetes for 10 different user names and I want to know is the possiblity of using the Ansible roles because i Have Dev , Test and 2 different production environments and each user name password change will have standard steps with different namespaces and secret names and steps will be , connect witgh kubernetes cluster , first check the secret exists or not and then print the existing secret and them ask the input from user to provide the new password and update the new password in kubernetes secrets and again print the secret to confirm it is update
</t>
  </si>
  <si>
    <t>continue from question 41</t>
  </si>
  <si>
    <t>for what we use lineinfile?</t>
  </si>
  <si>
    <t>The lineinfile module in Ansible is used to ensure a specific line is present, absent, or modified in a file. It is particularly useful for modifying configuration files or making small changes to text files without needing to overwrite the entire file.</t>
  </si>
  <si>
    <t>What are the basic pre requisites for the ansible setup ?</t>
  </si>
  <si>
    <t>1.SSH Service on port 22 should be running.
2./etc/ssh/sshd_config file shoudl have PasswordAuthentication yes , only in controller node.
3.Generate the publick key on control node and set it up on the worker node and test the password less ssh connectivity</t>
  </si>
  <si>
    <t>Ansible playbook commands</t>
  </si>
  <si>
    <t>ansible-playbook: Executes Ansible playbooks. ...
ansible: Runs ad-hoc commands or tasks. ...
ansible-galaxy: Manages Ansible roles. ...
ansible-vault: Manages encrypted data within Ansible. ...
ansible-galaxy init role_name: Initializes a new Ansible role scaffold. ...
ansible-inventory: Shows Ansible's inventory.</t>
  </si>
  <si>
    <t>Ansible keyvault commands</t>
  </si>
  <si>
    <t>##Different vault comamnds like create , encrypt , view , edit , run  etc.
##Three ways to run ansible playbooks , ask password , write the password in the file and pass the file in the command , mention the password file location in the ansible.cfg
##we can encrypt the full playbook or specifiv string or part of the playbook also .</t>
  </si>
  <si>
    <t>Ansible role commands</t>
  </si>
  <si>
    <t>A role in Ansible is basically a well-defined playbook that is designed to be shared and reused. Roles are created with the Ansible-galaxy init role-name command. This command creates a default directory structure for your role</t>
  </si>
  <si>
    <t>Ansible version command</t>
  </si>
  <si>
    <t>ansible --version</t>
  </si>
  <si>
    <t xml:space="preserve">Ansible list all available modules </t>
  </si>
  <si>
    <t>ansible-doc -l</t>
  </si>
  <si>
    <t>Ansible direct commands  (Ad-hoc commands)</t>
  </si>
  <si>
    <t>ansible -m ping target</t>
  </si>
  <si>
    <t>What is the attribute named "state" means and its different valiues</t>
  </si>
  <si>
    <r>
      <rPr>
        <sz val="11"/>
        <color theme="1"/>
        <rFont val="Calibri"/>
        <charset val="134"/>
        <scheme val="minor"/>
      </rPr>
      <t xml:space="preserve">state is used to determines the desired state of a resource.
</t>
    </r>
    <r>
      <rPr>
        <b/>
        <sz val="11"/>
        <color theme="1"/>
        <rFont val="Calibri"/>
        <charset val="134"/>
        <scheme val="minor"/>
      </rPr>
      <t>Common Values:</t>
    </r>
    <r>
      <rPr>
        <sz val="11"/>
        <color theme="1"/>
        <rFont val="Calibri"/>
        <charset val="134"/>
        <scheme val="minor"/>
      </rPr>
      <t xml:space="preserve">
present: Ensures that the resource exists.
absent: Ensures that the resource is removed.
started: Ensures that a service is running.
stopped: Ensures that a service is stopped.
latest: Ensures that the latest version of a package is installed.</t>
    </r>
  </si>
  <si>
    <t>## Name : become_user</t>
  </si>
  <si>
    <t>Description: Defines the user account for running the command.</t>
  </si>
  <si>
    <t>difference between becomes and becomes_user</t>
  </si>
  <si>
    <t>Explanation:
become:
A boolean flag that tells Ansible to switch to another user.
Works with privilege escalation methods like sudo, su, pbrun, dzdo, etc.
become_user:
Defines which user Ansible should become.
Defaults to root if not specified.</t>
  </si>
  <si>
    <t>what will happen if i define becomes = true but dont define becomes_user</t>
  </si>
  <si>
    <t>If you define become: true without specifying become_user, Ansible will escalate to the root user by default.</t>
  </si>
  <si>
    <t>##Name : exclude</t>
  </si>
  <si>
    <t>Description: Excludes certain items from being considered or acted upon.
Common Values:
Lists or patterns of items to exclude.</t>
  </si>
  <si>
    <t>##Name :latest</t>
  </si>
  <si>
    <t>Description: Ensures the package or resource is at its latest version.
Usage: This is typically used with the state attribute.</t>
  </si>
  <si>
    <t>##name :</t>
  </si>
  <si>
    <t>Description: Specifies the name of the resource to be acted upon.
Common Values:
Name of a package, service, or file.</t>
  </si>
  <si>
    <t>##Name : retries</t>
  </si>
  <si>
    <t>Description: Specifies how many times a task should be retried if it fails.</t>
  </si>
  <si>
    <t>## Name :delay</t>
  </si>
  <si>
    <t>Description: Specifies how long to wait before retrying the task.</t>
  </si>
  <si>
    <t>## Name : until</t>
  </si>
  <si>
    <t>Description: Specifies a condition that must be met for the task to be successful.</t>
  </si>
  <si>
    <t>## Name :with_items</t>
  </si>
  <si>
    <t>Description: Loops over a list of items to perform the same task on each.</t>
  </si>
  <si>
    <t>##Name :register</t>
  </si>
  <si>
    <t>Description: Captures the output of a task into a variable for later use.</t>
  </si>
  <si>
    <t>##Name : notify</t>
  </si>
  <si>
    <t>Description: Triggers a handler after the task is successful.</t>
  </si>
  <si>
    <t>##Name : when</t>
  </si>
  <si>
    <t>Description: Executes a task only when a condition is met.</t>
  </si>
  <si>
    <t>## Name :args</t>
  </si>
  <si>
    <t>Description: Allows passing additional arguments to a command.</t>
  </si>
  <si>
    <t>## Name : ignore_errors</t>
  </si>
  <si>
    <t>Description: Instructs Ansible to continue executing tasks even if a task fails.</t>
  </si>
  <si>
    <t>## Name : check_mode</t>
  </si>
  <si>
    <t>Description: Runs a task in dry-run mode to check what changes would be made without making any actual changes.</t>
  </si>
  <si>
    <t>## Name : Serial</t>
  </si>
  <si>
    <t>By default, Ansible runs in parallel against all the hosts in the pattern you set in the hosts: field of each play. If you want to manage only a few machines at a time, for example during a rolling update, you can define how many hosts Ansible should manage at a single time using the serial keyword</t>
  </si>
  <si>
    <t xml:space="preserve">Return Codes in Ansible </t>
  </si>
  <si>
    <t>register command or modules
rc:0 --&gt; command executed successfully
rc:2 --&gt; Command fails</t>
  </si>
  <si>
    <t>how to capture return codes in ansible and using that to decide we have to exit the playbook or continue , give me a small snippet of the same</t>
  </si>
  <si>
    <t>gather_facts</t>
  </si>
  <si>
    <t>gather_facts is for the metatdata of the worker(Managed machine)</t>
  </si>
  <si>
    <t>Using variables with Jinja</t>
  </si>
  <si>
    <t>## We can create a template with variables and create a playbook with the values and define the target file 
## when we execute the playbook , target file will get created on all the defined target hosts with the values mentioned in the playbook 
## Its like a file need to be created in multiple servers and environments , all files should have same syntax but env specific values then we can use this.</t>
  </si>
  <si>
    <t>Ansible Vault Id
https://www.cloudwerkstatt.com/en/ansible-vault-and-vault-id/#:~:text=ansible%2Dvault%20is%20the%20Ansible,and%20decrypts%20the%20file%20too!</t>
  </si>
  <si>
    <t>Meet the Ansible Vault IDs
The Ansible Vault ID is a user-defined string that helps identify a particular vault password. It's like giving a name or label to a specific vault password.
With Vault ID we can use different vault passwords for different files or environments.
How to Use Vault ID
When working with Vault ID with files, you can specify a Vault ID using the --vault-id option.
Create the vault.yml</t>
  </si>
  <si>
    <t>important variables for ansible.cfg ?</t>
  </si>
  <si>
    <t xml:space="preserve">[defaults]
hostfile = ./production
library = /usr/share/ansible
module_name = command
remote_tmp = $HOME/.ansible/tmp
pattern = *
forks=5
timeout=10
poll_interval=15
sudo_user=root
transport=paramiko
remote_port=22
sudo_exe=sudo
ansible_managed = Ansible managed: {file} modified on %Y-%m-%d %H:%M:%S by {uid} on {host}
action_plugins     = /usr/share/ansible_plugins/action_plugins
callback_plugins   = /usr/share/ansible_plugins/callback_plugins
connection_plugins = /usr/share/ansible_plugins/connection_plugins
lookup_plugins     = /usr/share/ansible_plugins/lookup_plugins
vars_plugins       = /usr/share/ansible_plugins/vars_plugins
filter_plugins     = /usr/share/ansible_plugins/filter_plugins
[paramiko_connection]
[ssh_connection]
ssh_args=-o ControlMaster=auto -o ControlPersist=60s -o ControlPath=/tmp/ansible-ssh-%h-%p-%r
</t>
  </si>
  <si>
    <t>ignore_errors</t>
  </si>
  <si>
    <t>The ignore_errors directive is used to control whether Ansible should continue running the playbook or stop executing after a task fails. It is applied on a per-task basis.
ignore_errors: no (default behavior)
ignore_errors: yes</t>
  </si>
  <si>
    <t>failed_when</t>
  </si>
  <si>
    <t>With this directive, you can specify conditions under which a task should be considered failed.
 For example, you can use it to fail a task if a specific command returns a non-zero exit code or if a particular file is missing.</t>
  </si>
  <si>
    <t>changed_when</t>
  </si>
  <si>
    <t>This directive allows you to control when a task is considered to have changed the system state. By default, Ansible considers a task to have changed if it results in any modifications to the system. However, you can use changed_when to customize this behaviour based on your requirements.</t>
  </si>
  <si>
    <t>Common types of errors in Ansible playbooks:
https://techinik.com/error-handling-strategies-in-ansible/</t>
  </si>
  <si>
    <r>
      <rPr>
        <b/>
        <sz val="11"/>
        <color theme="1"/>
        <rFont val="Calibri"/>
        <charset val="134"/>
        <scheme val="minor"/>
      </rPr>
      <t>Syntax errors:</t>
    </r>
    <r>
      <rPr>
        <sz val="11"/>
        <color theme="1"/>
        <rFont val="Calibri"/>
        <charset val="134"/>
        <scheme val="minor"/>
      </rPr>
      <t xml:space="preserve"> These occur when there is a mistake in the syntax of a playbook or a task. Ansible provides helpful error messages that can help you identify and fix these issues quickly.
</t>
    </r>
    <r>
      <rPr>
        <b/>
        <sz val="11"/>
        <color theme="1"/>
        <rFont val="Calibri"/>
        <charset val="134"/>
        <scheme val="minor"/>
      </rPr>
      <t>Module errors:</t>
    </r>
    <r>
      <rPr>
        <sz val="11"/>
        <color theme="1"/>
        <rFont val="Calibri"/>
        <charset val="134"/>
        <scheme val="minor"/>
      </rPr>
      <t xml:space="preserve"> These occur when a module fails to execute properly. This could be due to incorrect module arguments, permissions issues etc.
</t>
    </r>
    <r>
      <rPr>
        <b/>
        <sz val="11"/>
        <color theme="1"/>
        <rFont val="Calibri"/>
        <charset val="134"/>
        <scheme val="minor"/>
      </rPr>
      <t>Connection errors:</t>
    </r>
    <r>
      <rPr>
        <sz val="11"/>
        <color theme="1"/>
        <rFont val="Calibri"/>
        <charset val="134"/>
        <scheme val="minor"/>
      </rPr>
      <t xml:space="preserve"> These errors occur when Ansible is unable to connect to a remote host. This could be due to network issues, incorrect credentials, or other connectivity problems.
</t>
    </r>
    <r>
      <rPr>
        <b/>
        <sz val="11"/>
        <color theme="1"/>
        <rFont val="Calibri"/>
        <charset val="134"/>
        <scheme val="minor"/>
      </rPr>
      <t>Environment errors:</t>
    </r>
    <r>
      <rPr>
        <sz val="11"/>
        <color theme="1"/>
        <rFont val="Calibri"/>
        <charset val="134"/>
        <scheme val="minor"/>
      </rPr>
      <t xml:space="preserve"> These errors occur when there are issues with the environment in which Ansible is running, such as missing dependencies or incompatible versions of software.</t>
    </r>
  </si>
  <si>
    <t>What are Ansible Blocks</t>
  </si>
  <si>
    <t>Ansible blocks provide a way to group tasks together and apply error handling to the entire block. This can be useful when you want to handle errors for a group of related tasks, rather than handling each task individually.
Ansible blocks are defined using the block keyword and can contain multiple tasks. You can apply error handling to a block using the rescue keyword, which allows you to specify tasks to run if any task within the block fails.</t>
  </si>
  <si>
    <t>Error Handling can be effectively done using ?</t>
  </si>
  <si>
    <t>rescue keyword --&gt; which allows you to specify tasks to run if any task within the block fails.
Retrying Tasks  --&gt; retry keyword in Ansible allows you to retry a task a certain number of times if it fails, with a delay between each retry</t>
  </si>
  <si>
    <t>What are the different strategies in ansible
https://docs.ansible.com/ansible/latest/playbook_guide/playbooks_strategies.html</t>
  </si>
  <si>
    <t>prompt keyword</t>
  </si>
  <si>
    <t>Handling multiple Vault file
Have you noticed the @prompt?
This option allows us to type in the password of the vault file similar to --ask-vault-pass that we used earlier. The main difference is --ask-vault-pass can be called only once when launching the playbook:
ansible-playbook play-vault-var.yml --ask-vault-pass
While with @prompt we can feed multiple vault files:
ansible-playbook playbook.yml --vault-id dev-vault@prompt --vault-id prod-vault@prompt
Although this is not exactly related to @prompt rather to --vault-id, it's the best example for showing why Vault ID is the preferred choice when working with multiple vault files.</t>
  </si>
  <si>
    <t>What experience do you have with configuration management tools like 
Ansible, Puppet, or Chef?</t>
  </si>
  <si>
    <t>Share specific projects where these tools were used for managing infrastructure, deploying applications, or automating tasks.</t>
  </si>
  <si>
    <t>Topic</t>
  </si>
  <si>
    <t>Kibana</t>
  </si>
  <si>
    <t>What is watcher in kibana?</t>
  </si>
  <si>
    <t>Grafana</t>
  </si>
  <si>
    <t>What is Grafana and what is its role in monitoring?</t>
  </si>
  <si>
    <t>Grafana is an open-source platform for data visualization and monitoring. It allows users to create dashboards with interactive charts and graphs to visualize metrics collected from various data sources.</t>
  </si>
  <si>
    <t>Describe the architecture of Grafana.</t>
  </si>
  <si>
    <t>Grafana follows a client-server architecture. The Grafana server handles data retrieval, authentication, and dashboard rendering, while the Grafana UI served to users interacts with the server to create and display dashboards.</t>
  </si>
  <si>
    <t>How does Grafana integrate with Prometheus?</t>
  </si>
  <si>
    <t>Grafana integrates with Prometheus as a data source, allowing users to query Prometheus metrics and visualize them in Grafana dashboards. Users can configure Prometheus data source in Grafana and use PromQL queries to retrieve metrics.</t>
  </si>
  <si>
    <t>Explain the concept of dashboards in Grafana.</t>
  </si>
  <si>
    <t>Dashboards in Grafana are a collection of panels that visualize data from one or more data sources. Users can customize dashboards with different panels, queries, and visualization options to monitor specific aspects of their systems.</t>
  </si>
  <si>
    <t>What are panels in Grafana and how are they used?</t>
  </si>
  <si>
    <t>Panels in Grafana are individual visualizations within a dashboard. They can display different types of data, such as time series graphs, single stat metrics, tables, and more.</t>
  </si>
  <si>
    <t>How does Grafana support different data sources apart from Prometheus?</t>
  </si>
  <si>
    <t>Grafana supports a wide range of data sources, including databases (like MySQL, and PostgreSQL), cloud platforms (such as AWS CloudWatch, and Azure Monitor), and other monitoring systems (like InfluxDB, and Elasticsearch).</t>
  </si>
  <si>
    <t>Discuss the various visualization options available in Grafana.</t>
  </si>
  <si>
    <t>Grafana offers various visualization options, including time series graphs, single stat metrics, histograms, heatmaps, and more. Users can customize visualizations with different colors, scales, and annotations.</t>
  </si>
  <si>
    <t>How can Grafana be used for alerting and notification?</t>
  </si>
  <si>
    <t>Grafana supports alerting based on thresholds and conditions defined in alert rules. Users can configure alert notifications to be sent via email, Slack, PagerDuty, and other integrations.</t>
  </si>
  <si>
    <t>Explain the role of plugins in extending Grafana’s functionality.</t>
  </si>
  <si>
    <t>Grafana plugins allow users to extend the platform’s functionality by adding new data sources, visualizations, panels, and integrations. Plugins are developed by the community and can be installed and configured via the Grafana UI.</t>
  </si>
  <si>
    <t>What are annotations in Grafana and how are they useful?</t>
  </si>
  <si>
    <t>Annotations in Grafana are events or points in time that are marked on a dashboard to provide context or highlight important information. They can be manually added or automatically generated based on external events.</t>
  </si>
  <si>
    <t>How does Grafana support templating for dashboards?</t>
  </si>
  <si>
    <t>Grafana supports dashboard templating, allowing users to create dynamic dashboards that can be customized based on variables. Templating enables users to create reusable dashboards that adapt to changing environments or conditions</t>
  </si>
  <si>
    <t>Discuss the different authentication methods supported by Grafana.</t>
  </si>
  <si>
    <t>Grafana supports various authentication methods, including basic authentication, OAuth, LDAP, and more. Users can configure authentication options based on their security requirements and infrastructure setup.</t>
  </si>
  <si>
    <t>How does Grafana handle access control and permissions?</t>
  </si>
  <si>
    <t>Grafana provides granular access control and permissions settings, allowing administrators to define roles and permissions for users and teams. This ensures that users have appropriate access to data and functionality within Grafana.</t>
  </si>
  <si>
    <t>What are the best practices for designing effective Grafana dashboards?</t>
  </si>
  <si>
    <t>Effective Grafana dashboards should be well-organized, visually appealing, and provide relevant insights at a glance. Best practices include using consistent naming conventions, choosing appropriate visualizations, and optimizing queries for performance.</t>
  </si>
  <si>
    <t>How can Grafana be integrated with other tools or platforms for comprehensive monitoring?</t>
  </si>
  <si>
    <t>Grafana can be integrated with other tools and platforms through its extensive plugin ecosystem and APIs. Integration possibilities include data sources, alerting systems, authentication providers, and more, enabling comprehensive monitoring solutions tailored to specific needs.</t>
  </si>
  <si>
    <t>What is Grafana, and how does it complement Prometheus for Kubernetes monitoring?</t>
  </si>
  <si>
    <t>Grafana is an open-source platform for visualizing and analyzing metrics and logs. It complements Prometheus by providing a user-friendly interface for creating dashboards and exploring metrics collected by Prometheus.</t>
  </si>
  <si>
    <t>Explain the process of setting up Grafana for Kubernetes monitoring. 
What steps are involved, and how do you connect it to Prometheus?</t>
  </si>
  <si>
    <t>Setting up Grafana for Kubernetes monitoring involves installing Grafana, configuring a data source with Prometheus as the backend, and creating dashboards to visualize metrics. You connect Grafana to Prometheus by specifying the Prometheus server URL in the data source configuration.</t>
  </si>
  <si>
    <t>How can you create dynamic and interactive dashboards in Grafana 
for monitoring Kubernetes clusters?</t>
  </si>
  <si>
    <t>Grafana supports dynamic dashboards using template variables. You can create dropdowns and variable queries to allow users to interactively select namespaces, Pods, or other labels for metrics exploration.</t>
  </si>
  <si>
    <t>Explain how Grafana alerting works in conjunction with Prometheus 
alerts. How can you set up notifications for critical events in Kubernetes?</t>
  </si>
  <si>
    <t>Grafana can integrate with Prometheus alerts and extend alerting capabilities by providing notification channels. You can set up alert notifications via email, Slack, or other platforms based on Prometheus alerts triggered by critical events in Kubernetes.</t>
  </si>
  <si>
    <t>What is Grafana Loki, and how does it enhance Kubernetes log 
monitoring in conjunction with Prometheus and Grafana?</t>
  </si>
  <si>
    <t>Grafana Loki is a log aggregation system that can be integrated with Prometheus and Grafana. It enhances Kubernetes log monitoring by allowing you to correlate logs with metrics, perform log queries, and create logs-based dashboards.</t>
  </si>
  <si>
    <t>Explain the concept of Grafana data sources and how they 
enable integration with various data providers, including Prometheus.</t>
  </si>
  <si>
    <t>Grafana data sources are plugins that allow Grafana to connect to various data providers, including Prometheus. By configuring a Prometheus data source, Grafana can retrieve and visualize metrics collected by Prometheus.</t>
  </si>
  <si>
    <t>What are Grafana panels, and how can you use them to create 
visualizations for Kubernetes monitoring?</t>
  </si>
  <si>
    <t>Grafana panels are individual visual elements within a dashboard. You can use them to create visualizations such as graphs, tables, and heatmaps to display Kubernetes metrics and monitor cluster health.</t>
  </si>
  <si>
    <t>What are some best practices for designing effective Kubernetes 
monitoring dashboards in Grafana?</t>
  </si>
  <si>
    <t>Best practices include using clear and descriptive metric names, organizing panels logically, setting appropriate time ranges, using template variables for dynamic dashboards, and creating alerts for critical conditions.</t>
  </si>
  <si>
    <t>How can you ensure the scalability and high availability of 
Prometheus and Grafana components in a production Kubernetes environment?</t>
  </si>
  <si>
    <t>To ensure scalability and high availability, you can deploy multiple Prometheus instances, use remote write and storage solutions for Prometheus data, and set up Grafana in a highly available configuration with load balancing.</t>
  </si>
  <si>
    <t>What are the potential challenges and considerations when configuring 
Grafana alerts for Kubernetes monitoring, and how can you mitigate them?</t>
  </si>
  <si>
    <t>Challenges include defining alert thresholds, reducing false positives, and handling alerting for multi-tenant clusters. Mitigations include setting appropriate alerting rules.</t>
  </si>
  <si>
    <t>Explain how you can create templated dashboards in Grafana to monitor multiple Kubernetes namespaces or clusters with a single dashboard configuration. Provide an example.</t>
  </si>
  <si>
    <t>Templated dashboards in Grafana allow you to dynamically switch between namespaces or clusters. Here’s an example using a variable for selecting namespaces:
yaml
SELECT distinct(“namespace”) FROM “k8s_container_memory_usage_bytes”</t>
  </si>
  <si>
    <t>What are “Grafana annotations,” and how can they be used to provide additional context in Kubernetes monitoring dashboards?</t>
  </si>
  <si>
    <t>Grafana annotations are notes or markers that you can place on a dashboard to provide context for specific events or incidents. They are useful for adding explanatory information to your Kubernetes monitoring dashboards.</t>
  </si>
  <si>
    <t>Prometheus</t>
  </si>
  <si>
    <t>What is Prometheus and why is it used for monitoring?</t>
  </si>
  <si>
    <t>Prometheus is an open-source monitoring and alerting toolkit. It is used for recording real-time metrics in a time-series database, allowing for powerful queries and analysis, as well as alerting based on those metrics.</t>
  </si>
  <si>
    <t>Explain the architecture of Prometheus.</t>
  </si>
  <si>
    <t>Prometheus follows a server-agent model. The Prometheus server scrapes metrics from instrumented jobs, either directly or via an intermediary push gateway. It stores scraped data runs queries and rules against it. It also triggers alerts if certain conditions are met.</t>
  </si>
  <si>
    <t>What is time-series data and how does Prometheus use it?</t>
  </si>
  <si>
    <t>vTime-series data is a series of data points indexed in time order. Prometheus uses time-series data to store metric values over time, which allows it to perform various types of analysis and visualization.</t>
  </si>
  <si>
    <t>How does Prometheus collect metrics from targets?</t>
  </si>
  <si>
    <t>Prometheus collects metrics from targets by scraping HTTP endpoints exposed by the targets. Targets can be configured in Prometheus configuration files or discovered dynamically using service discovery mechanisms.</t>
  </si>
  <si>
    <t>What is the role of exporters in Prometheus?</t>
  </si>
  <si>
    <t>Exporters are software components that expose metrics in a format that Prometheus can scrape. They allow Prometheus to monitor systems and services that don’t natively expose Prometheus metrics.</t>
  </si>
  <si>
    <t>Describe the PromQL language and its key features.</t>
  </si>
  <si>
    <t>PromQL is the query language used in Prometheus. It allows users to select and aggregate time-series data, perform mathematical operations, and create expressions for monitoring and alerting purposes.</t>
  </si>
  <si>
    <t>What are the different types of metrics in Prometheus?</t>
  </si>
  <si>
    <t>Prometheus metrics can be classified into four types: counters, gauges, histograms, and summaries. Each type has its own use case and behavior.</t>
  </si>
  <si>
    <t>How does Prometheus handle alerting and notifications?</t>
  </si>
  <si>
    <t>Prometheus has a built-in alerting manager that evaluates alerting rules and sends alerts to configured integrations (such as email, Slack, or PagerDuty) when those rules are triggered.</t>
  </si>
  <si>
    <t>What are recording rules in Prometheus and how are they useful?</t>
  </si>
  <si>
    <t>Recording rules allow users to precompute frequently needed or computationally expensive expressions and store them as new time series. This can improve query performance and simplify alerting expressions.</t>
  </si>
  <si>
    <t>How does Prometheus handle high availability and scalability?</t>
  </si>
  <si>
    <t>What is Prometheus, and how does it contribute to 
Kubernetes monitoring?</t>
  </si>
  <si>
    <t>Prometheus is an open-source monitoring and alerting toolkit. It plays a crucial role in Kubernetes monitoring by collecting metrics from various components, allowing you to query and visualize these metrics, and sending alerts based on predefined rules.</t>
  </si>
  <si>
    <t>Explain the architecture of Prometheus. 
What are the main components, and how do they interact?</t>
  </si>
  <si>
    <t>Prometheus consists of a server (Prometheus Server) that scrapes metrics from targets, a time-series database to store metrics, and a query language (PromQL) to retrieve and process metrics. It also includes alerting and visualization components.</t>
  </si>
  <si>
    <t>How does Prometheus discover and scrape
 metrics from Kubernetes Pods and services?</t>
  </si>
  <si>
    <t>Prometheus discovers and scrapes metrics using service discovery mechanisms, such as Kubernetes Service Discovery and Kubernetes API Server SD. It uses labels and target configurations to identify and collect metrics from Pods and services.</t>
  </si>
  <si>
    <t>What is a Prometheus Exporter, and how does it
 enable the monitoring of third-party applications and services in Kubernetes?</t>
  </si>
  <si>
    <t xml:space="preserve"> A Prometheus Exporter is a component that exposes metrics in a format that Prometheus can scrape. It enables the monitoring of third-party applications and services by providing a standardized way to expose metrics for collection.</t>
  </si>
  <si>
    <t>Explain how Prometheus metrics are stored and 
retained over time. What is the significance of the “retention period” in Prometheus?</t>
  </si>
  <si>
    <t>Prometheus stores metrics in a time-series database with a configurable retention period. The retention period defines how long metrics are retained, and older data is automatically deleted to manage storage. This is essential for efficient data storage.</t>
  </si>
  <si>
    <t>How do you create custom Prometheus alerts and 
alerting rules for Kubernetes monitoring? Provide an example alert rule and its configuration.</t>
  </si>
  <si>
    <t xml:space="preserve"> Custom Prometheus alerts are defined in alerting rules. Here’s an example alert rule for high CPU usage in a Kubernetes Pod:
yaml
groups:
name: example
rules:
alert: HighCpuUsage
expr: node_cpu_seconds_total{mode=”idle”} &lt; 100
for: 5m
labels:
severity: warning
annotations:
description: ‘High CPU usage detected in node {{ $labels.node }}.’</t>
  </si>
  <si>
    <t>Explain the role of “Prometheus exporters” in
 Kubernetes monitoring. Can you provide examples of commonly used exporters for Kubernetes?</t>
  </si>
  <si>
    <t>Prometheus exporters are specialized components that expose metrics in a format Prometheus can scrape. Commonly used Kubernetes exporters include `node_exporter` for node-level metrics, `kube-state-metrics` for cluster state information, and `kubelet` for per-Pod metrics.</t>
  </si>
  <si>
    <t>What are “Histograms” and “Summaries” in Prometheus, 
and how can they be used to monitor latency and response time in Kubernetes applications?</t>
  </si>
  <si>
    <t>Histograms and Summaries are metric types in Prometheus used for observing distributions of values, such as request latencies. They can help monitor and visualize latency and response time distributions in Kubernetes applications.</t>
  </si>
  <si>
    <t>Explain how you can use Prometheus Alertmanager for managing and routing alerts in Kubernetes monitoring. What is its role in the alerting pipeline?</t>
  </si>
  <si>
    <t>Prometheus Alertmanager is responsible for handling and routing alerts generated by Prometheus. It allows you to configure notification channels, silence alerts, and group related alerts for better alert management in Kubernetes monitoring.</t>
  </si>
  <si>
    <t>Describe the process of setting up alerting notifications in Grafana for critical Kubernetes events. What notification channels can you configure, and how do you ensure reliable alerting?</t>
  </si>
  <si>
    <t>In Grafana, you can set up alerting notifications for critical Kubernetes events using channels such as email, Slack, or custom webhooks. To ensure reliable alerting, consider configuring multiple notification channels and defining appropriate routing rules in the Alertmanager.</t>
  </si>
  <si>
    <t>What strategies can you implement to optimize the storage and query performance of Prometheus in a Kubernetes environment with a large number of metrics?</t>
  </si>
  <si>
    <t>Strategies include setting appropriate retention periods, using downsampling, implementing efficient storage backends, and leveraging remote write and read solutions like Thanos or Cortex.</t>
  </si>
  <si>
    <t>Explain the concept of “Federation” in Prometheus and how it can be used for monitoring multi-cluster or multi-datacenter Kubernetes environments.</t>
  </si>
  <si>
    <t>Federation in Prometheus allows you to collect metrics from multiple Prometheus servers and aggregate them into a central Prometheus instance. It’s useful for monitoring multi-cluster or multi-datacenter Kubernetes environments.</t>
  </si>
  <si>
    <t>How can you integrate Prometheus and Grafana with logging solutions like Elasticsearch and Fluentd to gain a holistic view of Kubernetes applications?</t>
  </si>
  <si>
    <t>Integrating Prometheus and Grafana with logging solutions involves configuring data sources and creating dashboards that combine metrics and logs. Fluentd can be used for log collection and forwarding to Elasticsearch for indexing and searching.</t>
  </si>
  <si>
    <t>Explain how you can use Grafana’s “Alert Templating” feature to create dynamic alert notifications based on Prometheus alerts. Provide an example use case.</t>
  </si>
  <si>
    <t>Grafana’s “Alert Templating” allows you to customize alert notifications dynamically based on alert labels or annotations. For example, you can include specific event details or contact information in alert notifications based on the Kubernetes namespace where the alert originated.</t>
  </si>
  <si>
    <t>What is Grafana Cloud?</t>
  </si>
  <si>
    <t>Grafana Cloud is highly available, fast fully managed and an open SaaS software as a service metrics platform.I takes the load of hosting the solution on prem and helps in free managing the entire development infrastructure and it runs on Kubernetes clusters.</t>
  </si>
  <si>
    <t>What types of Monitoring can be done via Grafana?</t>
  </si>
  <si>
    <t>There are 4 tyes of Monitoring that can be done by Grafana are:
CPU,Disk Space,Memory &amp; Top Process</t>
  </si>
  <si>
    <t>How to set up Grafana so that no password is necessary to view dashboards?</t>
  </si>
  <si>
    <t>[auth.anonymous]
# enable anonymous access
enabled = true
[auth.basic]
enabled = false
# The full public facing url
root_url = %(protocol)s://%(domain)s:%(http_port)s/</t>
  </si>
  <si>
    <t>What are the 2 types of alerting in Grafana?</t>
  </si>
  <si>
    <t>The 2 types of Grafana are as follows:
Alert Rule – helps in defining conditions which are regurlarly evaluated by Grafana.
Notification Channel – helps in notifying the channels which are configured for the alerts.</t>
  </si>
  <si>
    <t>How to import custom dashboards to grafana using help?</t>
  </si>
  <si>
    <t>How can we completely uninstall grafana?</t>
  </si>
  <si>
    <t>sudo apt-get remove –auto-remove grafana
sudo apt-get purge –auto-remove grafana
sudo apt-get autoclean
sudo apt-get autoremove
locate grafana and manually remove files and folder</t>
  </si>
  <si>
    <t>How to persist data in Prometheus running in a Docker container?</t>
  </si>
  <si>
    <t>For using this line instead of what you have in your command:
–volume a-new-volume:/prometheus \</t>
  </si>
  <si>
    <t>How can we join two metrics in a Prometheus query?</t>
  </si>
  <si>
    <t>How to calculate containers’ cpu usage in kubernetes with prometheus as monitoring?</t>
  </si>
  <si>
    <t>How can we group labels in a Prometheus query?</t>
  </si>
  <si>
    <t>How to use the selected period of time in a query?</t>
  </si>
  <si>
    <t>How can we increase Prometheus storage retention?</t>
  </si>
  <si>
    <t>How can we gracefully avoid divide by zero in Prometheus?</t>
  </si>
  <si>
    <t>How to add extra label to Prometheus metrics?</t>
  </si>
  <si>
    <t>https://logit.io/blog/post/prometheus-interview-questions/</t>
  </si>
  <si>
    <t>Why Would You Use Prometheus &amp; Grafana Together?</t>
  </si>
  <si>
    <t>As Prometheus is able to collect time-series metrics easily and Grafana provides a solution for transforming this data into meaningful reports and data visualisation, using these two tools on top of each other offers users many benefits.
Find out more about Grafana in our guide detailing the benefits of using Grafana vs Kibana.</t>
  </si>
  <si>
    <t>Is Prometheus A Time Series Database?</t>
  </si>
  <si>
    <t>Prometheus is classified as an open-source time-series database. A time-series database is designed to store and retrieve time-series data along with its associated timestamps. A commonly seen example of time-series metrics that you may have seen visualised previously is a stock price tracker.</t>
  </si>
  <si>
    <t>How Do You Find The Number Of Kubernetes Pods Per Namespace?</t>
  </si>
  <si>
    <t>To find the number of pods per namespace you will need to use the PromQL command sum by (namespace) (kube_pod_info)</t>
  </si>
  <si>
    <t>How Do You Find The CPU Usage By Instance?</t>
  </si>
  <si>
    <t>To find the CPU usage by instance you will need to use the PromQL command 100 * ( 1 - avg by(instance) (irate(node_cpu{mode='idle'}[5m])))</t>
  </si>
  <si>
    <t>How Do You Find The HTTP Error Rate As A Percentage Of Total Traffic?</t>
  </si>
  <si>
    <t>To find the HTTP error rate as a percentage of total traffic you will need to use the PromQL command rate(http_requests_total{status_code=~"5.*"}[5m] / rate (http_requests_total[5m])</t>
  </si>
  <si>
    <t>How Do You Find The Increase Between Recent Samples?</t>
  </si>
  <si>
    <t>To find the increase between recent samples you will need to use the PromQL command irate(http_requests_total[10m])</t>
  </si>
  <si>
    <t>How Do You Display The Time Series Of A Metric?</t>
  </si>
  <si>
    <r>
      <rPr>
        <sz val="11"/>
        <color theme="1"/>
        <rFont val="Calibri"/>
        <charset val="134"/>
        <scheme val="minor"/>
      </rPr>
      <t>To display the time series of a metric you will need to use the PromQL command </t>
    </r>
    <r>
      <rPr>
        <sz val="10"/>
        <color rgb="FFC7254E"/>
        <rFont val="Arial Unicode MS"/>
        <charset val="134"/>
      </rPr>
      <t>{_name_="node_cpu_seconds_total"}</t>
    </r>
  </si>
  <si>
    <t>How Do You Return Everything From The Query Time Looking Back?</t>
  </si>
  <si>
    <t>To return everything from the query time looking back you will need to use the PromQL command up offset 10m</t>
  </si>
  <si>
    <t>How Do You Set A Bound On The Returned Values?</t>
  </si>
  <si>
    <t>To set a bound on the returned values you will need to use the PromQL command clamp_min(go_goroutines,20)</t>
  </si>
  <si>
    <t>How Do You Get The Total Number Of Times Compaction Happens Per Second Per Instance?</t>
  </si>
  <si>
    <t>To get the total number of times compaction happens per second per instance you will need to use the PromQL command sum by(instance)(rate(prometheus_tsdb_compactiong_duration_seconds_count[5m]))</t>
  </si>
  <si>
    <t>How Do You Get The Size Of The Biggest Mounted Filesystem On Each Machine?</t>
  </si>
  <si>
    <t>To get the size of the biggest mounted filesystem on each machine you will need to use the PromQL command # Using by max by (instance)(node_filesystem_size_bytes)</t>
  </si>
  <si>
    <t>How Do You Get Changes In Memory Usage In The Node Exporter Over The Past Hour?</t>
  </si>
  <si>
    <t>To get changes in memory usage in the node exporter over the past hour you will need to use the PromQL command process_resident_memory_bytes{job="node"} - process_resident_memory_bytes{job="node"} offset 1h</t>
  </si>
  <si>
    <t>How Do You Select All HTTP Status Codes Except For 4xx Ones?</t>
  </si>
  <si>
    <t>To select all HTTP status codes except for 4xx ones you will need to use the PromQL command http_requests_total{status!~"4.."}</t>
  </si>
  <si>
    <t>How Do You Return The K Time Series With The Highest Values?</t>
  </si>
  <si>
    <t>To return the K time series with the highest values you will need to use the PromQL command Topk</t>
  </si>
  <si>
    <t>How Do You Return The K Time Series With The Lowest Values?</t>
  </si>
  <si>
    <t>To return the K time series with the lowest values you will need to use the PromQL command Bottomk</t>
  </si>
  <si>
    <t>How Do I Measure The Total CPU Usage By The Process?</t>
  </si>
  <si>
    <r>
      <rPr>
        <sz val="11"/>
        <color theme="1"/>
        <rFont val="Calibri"/>
        <charset val="134"/>
        <scheme val="minor"/>
      </rPr>
      <t>To measure the total CPU usage by the process you will need to use the PromQL command </t>
    </r>
    <r>
      <rPr>
        <sz val="10"/>
        <color rgb="FFC7254E"/>
        <rFont val="Arial Unicode MS"/>
        <charset val="134"/>
      </rPr>
      <t>Process_cpu_seconds_total</t>
    </r>
  </si>
  <si>
    <t>How Do I Add A New Label Name In Prometheus?</t>
  </si>
  <si>
    <t>To add a new label name you will need to use the PromQL command Prometheus label_replace</t>
  </si>
  <si>
    <t>Different Type Of Metrics of Prometheus</t>
  </si>
  <si>
    <t>String, Scalar , Range Vector &amp; Instant Vector</t>
  </si>
  <si>
    <t>Datatypes in Prometheus</t>
  </si>
  <si>
    <t>Label and Range Filters in Prometheus</t>
  </si>
  <si>
    <t>Operators in Prometheus</t>
  </si>
  <si>
    <t>What is scrapping in Prometheus</t>
  </si>
  <si>
    <t>different types of 10 metrics by Prometheus and what SLI's can be captured using these in tabular form</t>
  </si>
  <si>
    <t>Topic/Question</t>
  </si>
  <si>
    <t>Grafana Labs , what is graffana</t>
  </si>
  <si>
    <t xml:space="preserve">Different formats grafana comes in </t>
  </si>
  <si>
    <t>Opensource</t>
  </si>
  <si>
    <t>Grafana Cloud</t>
  </si>
  <si>
    <t>Self hosted grafana</t>
  </si>
  <si>
    <t>Grafna using containers</t>
  </si>
  <si>
    <t>Managed Grafana : AWS</t>
  </si>
  <si>
    <t>Enterprise Grafana</t>
  </si>
  <si>
    <t xml:space="preserve">Where all places Grafana Helps </t>
  </si>
  <si>
    <t>Define and Measure SLA , SLI and SLO's
Proactive monitoring and alerting
Dashboards for averall system health and RCA</t>
  </si>
  <si>
    <t>Monitoring Vs Observability</t>
  </si>
  <si>
    <t>Reactive and Proactive</t>
  </si>
  <si>
    <t>Metrics Logss ad Traces</t>
  </si>
  <si>
    <t xml:space="preserve">In grafana Prometheus datasource is used for </t>
  </si>
  <si>
    <t>Metrics</t>
  </si>
  <si>
    <t xml:space="preserve">In grafana Loki datasource is used for </t>
  </si>
  <si>
    <t>Logs</t>
  </si>
  <si>
    <t xml:space="preserve">In grafana temp datasource is used for </t>
  </si>
  <si>
    <t>traces</t>
  </si>
  <si>
    <t xml:space="preserve">Grafana timeseries data collection is used for </t>
  </si>
  <si>
    <t>Trends , Anamolies and patterns</t>
  </si>
  <si>
    <t>What are other famous and common opensource projects from graffana lsbs</t>
  </si>
  <si>
    <t xml:space="preserve">Graffana mimir , k6 , loki etc </t>
  </si>
  <si>
    <t>What all products graffana can integrate with, examples</t>
  </si>
  <si>
    <t>default ports</t>
  </si>
  <si>
    <t>default usernamd and password</t>
  </si>
  <si>
    <t>admin/admin</t>
  </si>
  <si>
    <t>different components of grafana</t>
  </si>
  <si>
    <t xml:space="preserve"> </t>
  </si>
  <si>
    <t>What is Splunk, and how does it work?</t>
  </si>
  <si>
    <t>Splunk is a log management and analysis tool used for searching, monitoring, and visualizing machine-generated data. It collects logs from various sources, indexes them, and provides a search engine to analyze data using the Search Processing Language (SPL).</t>
  </si>
  <si>
    <t>What is ELK ?</t>
  </si>
  <si>
    <t xml:space="preserve">What is Prometheus &amp; Grafana? </t>
  </si>
  <si>
    <t>What is Data dog?</t>
  </si>
  <si>
    <t>Data Flow Across Observability Stacks</t>
  </si>
  <si>
    <t>What are the main components of Splunk?</t>
  </si>
  <si>
    <t>Splunk Forwarder – Collects and forwards data.
Splunk Indexer – Stores and indexes data for searching.
Splunk Search Head – Provides a user interface to search and analyze data.</t>
  </si>
  <si>
    <t>What is the difference between a Universal Forwarder and a Heavy Forwarder?</t>
  </si>
  <si>
    <t>Universal Forwarder (UF): Lightweight, only forwards raw data.
Heavy Forwarder (HF): Can parse, filter, and route data before forwarding it.</t>
  </si>
  <si>
    <t>what is deployment server in Splunk ?</t>
  </si>
  <si>
    <t>In Splunk, a Deployment Server is a centralized configuration management component used to distribute apps, configurations, and content to multiple Splunk instances—typically forwarders.
Key Concepts
•  Purpose: Push configurations (e.g., inputs.conf, outputs.conf) to many clients (usually Universal Forwarders).
•  Clients: Known as deployment clients—they pull updates from the deployment server.
•  Apps: Bundles of configurations and scripts that are deployed to clients.
•  Serverclass.conf: Defines which clients get which apps based on filters like hostname, IP, or machine type.</t>
  </si>
  <si>
    <t>we can use universal forwarder and all the parsing and filtering can be done on splunk search head?</t>
  </si>
  <si>
    <t>How does Splunk index data?</t>
  </si>
  <si>
    <t>Buckets are physical storage locations for indexed data. They have different stages:
Hot (actively being written to)
Warm (readable but not actively written to)
Cold (older data, stored on cheaper storage)
Frozen (archived or deleted)</t>
  </si>
  <si>
    <t>What is the purpose of the Splunk Knowledge Objects?</t>
  </si>
  <si>
    <t xml:space="preserve">Knowledge Objects enhance data analysis and include:
Saved Searches (predefined search queries)
Dashboards (visualization of search results)
Lookups (external data enrichment)
Field Extractions (structured data from raw logs)
</t>
  </si>
  <si>
    <t>How do you optimize a Splunk search query?</t>
  </si>
  <si>
    <t xml:space="preserve">Use index filtering (index=web_logs) to narrow the search.
Avoid wildcards at the beginning (status=5* is better than status=*5).
Use search time modifiers (earliest=-1h latest=now).
Use tstats for faster aggregated searches.
</t>
  </si>
  <si>
    <t>What is the difference between Splunk Stats and Eventstats commands?</t>
  </si>
  <si>
    <t>stats: Aggregates data and removes non-grouped fields (stats count by status).
eventstats: Similar to stats but retains original event fields (eventstats avg(response_time) by url).</t>
  </si>
  <si>
    <t>How do you set up alerting in Splunk?</t>
  </si>
  <si>
    <t>Create an alert using the Search &amp; Reporting App by:
Running a search query.
Clicking Save As &gt; Alert.
Defining conditions (e.g., count &gt; 100).
Setting up an action (email, webhook, etc.).</t>
  </si>
  <si>
    <t>How do you integrate Splunk with a cloud service (AWS/Azure)? (Important Question , gather more details)</t>
  </si>
  <si>
    <r>
      <rPr>
        <sz val="11"/>
        <color theme="1"/>
        <rFont val="Calibri"/>
        <charset val="134"/>
        <scheme val="minor"/>
      </rPr>
      <t xml:space="preserve">Use Splunk Add-ons like Splunk Add-on for AWS or Splunk Add-on for Microsoft Cloud Services. and EVent Hub on Azure  (Approach 1)
Configure HEC (HTTP Event Collector) for event ingestion.
Use CloudTrail, S3, or Event Hubs for data forwarding.
</t>
    </r>
    <r>
      <rPr>
        <b/>
        <sz val="11"/>
        <color theme="1"/>
        <rFont val="Calibri"/>
        <charset val="134"/>
        <scheme val="minor"/>
      </rPr>
      <t>Note:</t>
    </r>
    <r>
      <rPr>
        <sz val="11"/>
        <color theme="1"/>
        <rFont val="Calibri"/>
        <charset val="134"/>
        <scheme val="minor"/>
      </rPr>
      <t xml:space="preserve">  We can use the splunk forwarder as well but that will give us the logs only from the VM where the forwarder is running but if we want the logs from App service plans , keyvaults , functions , Network and DB thne we need to follow the above approach of using the SPlunk Azure Addon.</t>
    </r>
  </si>
  <si>
    <t>Different functiona used in Splunk</t>
  </si>
  <si>
    <t>what all details need to be defined and where in the target server to collect data
 from log file in splunk</t>
  </si>
  <si>
    <t>inputs.conf</t>
  </si>
  <si>
    <t>outputs.conf</t>
  </si>
  <si>
    <t>props.conf</t>
  </si>
  <si>
    <t>Example Splunk Queries (API Performance Dashboard)</t>
  </si>
  <si>
    <t>Example Splunk Queries (API Error Rate)</t>
  </si>
  <si>
    <t>Example Splunk Queries (Traffic)</t>
  </si>
  <si>
    <t>Example Splunk Queries (User Behaviour)</t>
  </si>
  <si>
    <t>Example Splunk Queries (Realtime)</t>
  </si>
  <si>
    <t>What is Splunk Synthetic Monitoring</t>
  </si>
  <si>
    <t>WHat is splunk observability cloud?</t>
  </si>
  <si>
    <t>is it chargable and how to access it ?</t>
  </si>
  <si>
    <t>How to onboard the application on splunk obserrvability ?</t>
  </si>
  <si>
    <t>What is a log index in Splunk?</t>
  </si>
  <si>
    <t>A logical data store where Splunk organizes and retrieves ingested logs.</t>
  </si>
  <si>
    <t>What is a time-series database?</t>
  </si>
  <si>
    <t>database optimized for storing and querying data indexed by time, like Prometheus or InfluxDB</t>
  </si>
  <si>
    <t>simple timechart query</t>
  </si>
  <si>
    <t>index=your_index
| timechart count by status</t>
  </si>
  <si>
    <t>What is Dynatrace?</t>
  </si>
  <si>
    <t>Dynatrace admin accesss</t>
  </si>
  <si>
    <t>Go to Identity &amp; access management &gt; People.
Select Invite user.
In the User email step of Invite people. Enter the user's email address. ...
In the Add to groups step of Invite people. ...
In the Confirm permissions step of Invite people, review the permissions you have selected for the new users.</t>
  </si>
  <si>
    <t>what are the different permissions or access type can be provided in dynatrace</t>
  </si>
  <si>
    <t>Different type of Dynatrace liceneces</t>
  </si>
  <si>
    <t>Full Stack Monitoing 
Application Monitoring
Digital Expeirnce Monitoring
Kubernes and Cloud Monitoring 
Logs Monitoring
Synthtic Monitoring</t>
  </si>
  <si>
    <t>What are dynatarce resources?</t>
  </si>
  <si>
    <t>Features of Dynatrace</t>
  </si>
  <si>
    <t xml:space="preserve">Dynatrace with terraform </t>
  </si>
  <si>
    <t>Service now integration , what all fields we can send</t>
  </si>
  <si>
    <t>In Dynatarce --&gt; Settings --&gt; Problem Notification --&gt; Add New Notification --&gt; Service Now --&gt; Add service now url and password
In dynatrace you have to define a JSON payload what problem details we want to send to service now , Problem title , severity, root cause etc
In Service now --&gt; create a inbound rest api to receive the data from dynatrace.
In service now , map the incoming JSON to service now incident fields using the flow desgner or script</t>
  </si>
  <si>
    <t>Dont want to send specific problem to service now</t>
  </si>
  <si>
    <t>Setup the alerting profile for filtering , like have a alerting profile with sev 1 incidents --&gt; and select problem notifications as Service now so those only will go to service now</t>
  </si>
  <si>
    <t>HTTP monitor will not work if there is DR change</t>
  </si>
  <si>
    <t>It will work because HTTP monitor will do DNS resolution everytime it triggers the check so irrespective of the backend infra check it will give correct result but that migth
cause some latency etc which we need to see and triggers the alerts based on the thresholds  (for DR site response time ,latency etc will change)</t>
  </si>
  <si>
    <t>what are the different type of synthetic monitor are there</t>
  </si>
  <si>
    <t>Single-URL browser monitors, Browser clickpaths, HTTP monitors, and NAM monitors</t>
  </si>
  <si>
    <t>what all we need when we create Browser Clickpath Monitors.</t>
  </si>
  <si>
    <t>To create a Dynatrace synthetic monitor, you'll need to: 
Log into Dynatrace
Select Synthetic
Click Create a browser monitor
Install the Dynatrace Synthetic Recorder Chrome extension
Provide a name for the monitor and the URL to monitor
Click Record Click path
Perform actions to simulate a use case
Click Cancel
Select the frequency and locations
Review the monitor details on the Summary Screen</t>
  </si>
  <si>
    <t>How do u do the grouping of hosts in dynatrace ?</t>
  </si>
  <si>
    <t>Using the host group and Tags</t>
  </si>
  <si>
    <t>How do u monitor different clients hosts in dyantarce</t>
  </si>
  <si>
    <t xml:space="preserve">Host group monitoring
You can set monitoring states at the host-group level. To do this, you can: 
Go to Hosts or Hosts Classic 
Select the host you want to monitor 
Select Properties and tags on the host overview page 
Find the Host group property to see the name of the host group 
Select the host group name to list all hosts in that group </t>
  </si>
  <si>
    <t>what kind of license u need in dynatarce for synthtic monitor?</t>
  </si>
  <si>
    <t>To use Dynatrace's synthetic monitoring features, you need a Dynatrace Platform Subscription (DPS): 
DPS licensing model
With DPS, you commit to a minimum annual spend at the platform level, and then use that commitment based on your actual usage.
Access to all platform capabilities
With DPS, you get access to all platform capabilities that are available when you sign the order form.
Integrate external synthetic data with Dynatrace via API
Synthetic monitoring is a practice that simulates user behavior to monitor application performance. It can help you understand how your application responds to typical user behavior, and how well it's performing</t>
  </si>
  <si>
    <t>What all arguments you pass when you install the dynatrace One agent?</t>
  </si>
  <si>
    <r>
      <rPr>
        <sz val="11"/>
        <color theme="1"/>
        <rFont val="Calibri"/>
        <charset val="134"/>
        <scheme val="minor"/>
      </rPr>
      <t xml:space="preserve">You can also specify the URL of the target Dynatrace environment, the PaaS token, and the path of the OneAgent installer
</t>
    </r>
    <r>
      <rPr>
        <b/>
        <sz val="11"/>
        <color theme="1"/>
        <rFont val="Calibri"/>
        <charset val="134"/>
        <scheme val="minor"/>
      </rPr>
      <t xml:space="preserve">Proxy: </t>
    </r>
    <r>
      <rPr>
        <sz val="11"/>
        <color theme="1"/>
        <rFont val="Calibri"/>
        <charset val="134"/>
        <scheme val="minor"/>
      </rPr>
      <t xml:space="preserve">The proxy server address, including the port number. For example, 172.1.1.128:8080. For an authenticating proxy, you can specify the username and password, like username:password@172.1.1.128:8080. 
</t>
    </r>
    <r>
      <rPr>
        <b/>
        <sz val="11"/>
        <color theme="1"/>
        <rFont val="Calibri"/>
        <charset val="134"/>
        <scheme val="minor"/>
      </rPr>
      <t xml:space="preserve">OneAgent version: </t>
    </r>
    <r>
      <rPr>
        <sz val="11"/>
        <color theme="1"/>
        <rFont val="Calibri"/>
        <charset val="134"/>
        <scheme val="minor"/>
      </rPr>
      <t xml:space="preserve">The required OneAgent version. 
Installer download directory: The directory where the OneAgent installer will be downloaded. 
</t>
    </r>
    <r>
      <rPr>
        <b/>
        <sz val="11"/>
        <color theme="1"/>
        <rFont val="Calibri"/>
        <charset val="134"/>
        <scheme val="minor"/>
      </rPr>
      <t xml:space="preserve">OS architecture: </t>
    </r>
    <r>
      <rPr>
        <sz val="11"/>
        <color theme="1"/>
        <rFont val="Calibri"/>
        <charset val="134"/>
        <scheme val="minor"/>
      </rPr>
      <t xml:space="preserve">The architecture of your OS. For example, x86 for x86 architecture, ppc for PowerPC architecture, ppcle for PowerPC Little Endian architecture, sparc for Sparc architecture, arm for ARM architecture, or s390 for S/390 architecture. 
</t>
    </r>
    <r>
      <rPr>
        <b/>
        <sz val="11"/>
        <color theme="1"/>
        <rFont val="Calibri"/>
        <charset val="134"/>
        <scheme val="minor"/>
      </rPr>
      <t>Non-root mode:</t>
    </r>
    <r>
      <rPr>
        <sz val="11"/>
        <color theme="1"/>
        <rFont val="Calibri"/>
        <charset val="134"/>
        <scheme val="minor"/>
      </rPr>
      <t xml:space="preserve"> If you don't have root rights to start the installation, you can add the NON_ROOT_MODE=0 parameter to the installation command. 
Custom host metadata: You can add custom host metadata to the installation. The property values can't contain whitespace characters or the = character, except as a key-value delimiter. The maximum length is 256 characters</t>
    </r>
  </si>
  <si>
    <t>How do u monitor specifc windows services in dynatrace and disable others?</t>
  </si>
  <si>
    <r>
      <rPr>
        <b/>
        <sz val="11"/>
        <color theme="1"/>
        <rFont val="Calibri"/>
        <charset val="134"/>
        <scheme val="minor"/>
      </rPr>
      <t>Monitor services</t>
    </r>
    <r>
      <rPr>
        <sz val="11"/>
        <color theme="1"/>
        <rFont val="Calibri"/>
        <charset val="134"/>
        <scheme val="minor"/>
      </rPr>
      <t xml:space="preserve">
Go to Settings &gt; Monitoring &gt; OS services monitoring. Then, select Add new service and specify the service to monitor. You can also create availability checks by providing the service name and display name. 
</t>
    </r>
    <r>
      <rPr>
        <b/>
        <sz val="11"/>
        <color theme="1"/>
        <rFont val="Calibri"/>
        <charset val="134"/>
        <scheme val="minor"/>
      </rPr>
      <t>Disable services</t>
    </r>
    <r>
      <rPr>
        <sz val="11"/>
        <color theme="1"/>
        <rFont val="Calibri"/>
        <charset val="134"/>
        <scheme val="minor"/>
      </rPr>
      <t xml:space="preserve">
To stop monitoring a service, go to the table of monitored services and turn off the Enabled setting. To delete a service, select the Delete button in the Delete column. </t>
    </r>
  </si>
  <si>
    <t>how do u monitor ssl certificates in dynatrace?</t>
  </si>
  <si>
    <t>Not Directly but may be via plugin to push cert data to dynatrace</t>
  </si>
  <si>
    <t>Dynatrace architecture , how the flow works?</t>
  </si>
  <si>
    <t>Dynatarce admin and work for dynatrace admins?</t>
  </si>
  <si>
    <t>What are the tags , alerting profile and management zones in dynatrace?</t>
  </si>
  <si>
    <r>
      <rPr>
        <sz val="11"/>
        <color theme="1"/>
        <rFont val="Calibri"/>
        <charset val="134"/>
        <scheme val="minor"/>
      </rPr>
      <t xml:space="preserve">In Dynatrace, tags, alerting profiles, and management zones are used to organize and simplify the search for entities in a monitored environment: 
</t>
    </r>
    <r>
      <rPr>
        <b/>
        <sz val="11"/>
        <color theme="1"/>
        <rFont val="Calibri"/>
        <charset val="134"/>
        <scheme val="minor"/>
      </rPr>
      <t>Tags</t>
    </r>
    <r>
      <rPr>
        <sz val="11"/>
        <color theme="1"/>
        <rFont val="Calibri"/>
        <charset val="134"/>
        <scheme val="minor"/>
      </rPr>
      <t xml:space="preserve">
Labels or markers that can be used to organize entities. Tags can be created based on metadata, which are key/value pairs that provide extra information about entities. 
</t>
    </r>
    <r>
      <rPr>
        <b/>
        <sz val="11"/>
        <color theme="1"/>
        <rFont val="Calibri"/>
        <charset val="134"/>
        <scheme val="minor"/>
      </rPr>
      <t>Management zones</t>
    </r>
    <r>
      <rPr>
        <sz val="11"/>
        <color theme="1"/>
        <rFont val="Calibri"/>
        <charset val="134"/>
        <scheme val="minor"/>
      </rPr>
      <t xml:space="preserve">
Groups of entities that have common security levels or belong together. Management zones can be defined based on entities' metadata, or based on tags. 
</t>
    </r>
    <r>
      <rPr>
        <b/>
        <sz val="11"/>
        <color theme="1"/>
        <rFont val="Calibri"/>
        <charset val="134"/>
        <scheme val="minor"/>
      </rPr>
      <t>Alerting profiles</t>
    </r>
    <r>
      <rPr>
        <sz val="11"/>
        <color theme="1"/>
        <rFont val="Calibri"/>
        <charset val="134"/>
        <scheme val="minor"/>
      </rPr>
      <t xml:space="preserve">
Combine rule criteria using AND logic, so that all criteria must be met for a rule to be invoked. </t>
    </r>
  </si>
  <si>
    <t>Dynatrace one agent instaltion command with different inputs</t>
  </si>
  <si>
    <t>./oneagentctl --set-server=https://my-server.com:9999/communication --set-tenant=abc123456 --set-tenant-token=abcdefg123456790 --set-proxy=my-proxy.com</t>
  </si>
  <si>
    <t>What is dynatarce tenant Id , env id ?</t>
  </si>
  <si>
    <t>A Dynatrace tenant ID, also known as an environment ID, is a unique character string that identifies each monitored environment in Dynatrace. You can find your tenant ID in a few ways: 
Dynatrace SaaS: The tenant ID is at the beginning of the URL for your Dynatrace environment. For example, if the URL is https://abc123a.dynatrace.com, the tenant ID is abc123a.
Dynatrace Managed installation: The tenant ID is in the custom domain path after the /e/ subpath.
Dynatrace account page: The tenant ID is listed on the account page, along with licensing details. To access the account page, click the User button in the menu bar and select Account settings.</t>
  </si>
  <si>
    <t>Dynatrace dashboard backups?</t>
  </si>
  <si>
    <t>You can back up Dynatrace dashboards using the Configuration API or third-party tools like Dashport. The API allows you to export dashboards as JSON, which can be stored and restored when needed. Dashport is a community tool designed for cloning and backing up dashboards across tenants</t>
  </si>
  <si>
    <t>How to monitor the log file in dynatrace?</t>
  </si>
  <si>
    <r>
      <rPr>
        <b/>
        <sz val="11"/>
        <color theme="1"/>
        <rFont val="Calibri"/>
        <charset val="134"/>
        <scheme val="minor"/>
      </rPr>
      <t>Enable Log Monitoring</t>
    </r>
    <r>
      <rPr>
        <sz val="11"/>
        <color theme="1"/>
        <rFont val="Calibri"/>
        <charset val="134"/>
        <scheme val="minor"/>
      </rPr>
      <t xml:space="preserve">
Go to Settings &gt; Monitoring &gt; Monitored technologies and select Edit for Log Monitoring. Then, turn on Monitor Log Monitoring on every host
</t>
    </r>
    <r>
      <rPr>
        <b/>
        <sz val="11"/>
        <color theme="1"/>
        <rFont val="Calibri"/>
        <charset val="134"/>
        <scheme val="minor"/>
      </rPr>
      <t>Configure a custom log source</t>
    </r>
    <r>
      <rPr>
        <sz val="11"/>
        <color theme="1"/>
        <rFont val="Calibri"/>
        <charset val="134"/>
        <scheme val="minor"/>
      </rPr>
      <t xml:space="preserve">
Tell Dynatrace agents where to find logs by configuring a custom log source at the Host, Host Group, or Environment level</t>
    </r>
  </si>
  <si>
    <t>What is synthetic monitor</t>
  </si>
  <si>
    <t>Dynatrace synthetic monitoring uses scripts to simulate user behavior for various scenarios, geographic locations, and device types. It can help you detect and troubleshoot shorter-term performance issues, even when there's no real user traffic.</t>
  </si>
  <si>
    <t xml:space="preserve">What is Real user monitoring </t>
  </si>
  <si>
    <t>Real User Monitoring (RUM) in Dynatrace is a performance monitoring tool that collects data on how users interact with an application: 
Data collection: RUM collects data on user actions, including navigation start, request start, and speed index metrics. 
User journeys: RUM shows all user sessions and their click path. 
Root cause analysis: AI pinpoints issues and drills down to the root cause. 
Session replay: Captures and visually replays the complete digital experience for every user</t>
  </si>
  <si>
    <t>What is HTTP Monitor in Dynatrace and how it works?</t>
  </si>
  <si>
    <r>
      <rPr>
        <sz val="11"/>
        <color theme="1"/>
        <rFont val="Calibri"/>
        <charset val="134"/>
        <scheme val="minor"/>
      </rPr>
      <t>In Dynatrace, an HTTP monitor is</t>
    </r>
    <r>
      <rPr>
        <sz val="13.5"/>
        <color rgb="FF001D35"/>
        <rFont val="Arial"/>
        <charset val="134"/>
      </rPr>
      <t> </t>
    </r>
    <r>
      <rPr>
        <sz val="11"/>
        <color theme="1"/>
        <rFont val="Calibri"/>
        <charset val="134"/>
        <scheme val="minor"/>
      </rPr>
      <t xml:space="preserve">a tool that sends HTTP requests to a web application or server to check its </t>
    </r>
    <r>
      <rPr>
        <b/>
        <sz val="11"/>
        <color theme="1"/>
        <rFont val="Calibri"/>
        <charset val="134"/>
        <scheme val="minor"/>
      </rPr>
      <t>availability, response time, status, and resource usage</t>
    </r>
    <r>
      <rPr>
        <sz val="11"/>
        <color theme="1"/>
        <rFont val="Calibri"/>
        <charset val="134"/>
        <scheme val="minor"/>
      </rPr>
      <t xml:space="preserve">
HTTP monitors can be made up of one or more </t>
    </r>
    <r>
      <rPr>
        <b/>
        <sz val="11"/>
        <color theme="1"/>
        <rFont val="Calibri"/>
        <charset val="134"/>
        <scheme val="minor"/>
      </rPr>
      <t xml:space="preserve">HTTP requests. </t>
    </r>
    <r>
      <rPr>
        <sz val="11"/>
        <color theme="1"/>
        <rFont val="Calibri"/>
        <charset val="134"/>
        <scheme val="minor"/>
      </rPr>
      <t>They run automatically at regular intervals from Dynatrace's global public or private locations. 
You can create synthetic HTTP monitors to check the availability of your resources—websites or API endpoints. Because HTTP monitors can be executed by an Environment ActiveGate, you can use them to check the availability of internal resources that are inaccessible from outside your network.</t>
    </r>
  </si>
  <si>
    <t>How to create the HTTP monitor</t>
  </si>
  <si>
    <t>To create an HTTP monitor, go to Synthetic Classic &gt; Create a synthetic monitor &gt; Create an HTTP monitor.</t>
  </si>
  <si>
    <t>What are Active Gates in Dynatrace</t>
  </si>
  <si>
    <t>Dynatrace ActiveGate is a module that acts as a secure proxy and performs monitoring tasks: 
Data routing: Routes data from OneAgents to Dynatrace Clusters 
Network path management: Manages network paths between OneAgents and Dynatrace clusters 
Monitoring: Performs monitoring tasks using an API to query and monitor a wide range of technologies</t>
  </si>
  <si>
    <t>What Active gates can do</t>
  </si>
  <si>
    <t>ActiveGate can be used for a variety of purposes, including: Monitoring cloud environments, Monitoring remote technologies using extensions, Running Synthetic 
monitors from a private location, and Installing the zRemote module for z/OS monitoring.</t>
  </si>
  <si>
    <t xml:space="preserve">Difference between HTTP Monitor and Browser Monitor </t>
  </si>
  <si>
    <t>An HTTP monitor uses simple HTTP requests. A browser monitor involves much more—it drives real web browser sessions with full HTML5/AJAX support. 
Dynatrace offers these types of synthetic monitors: single-URL browser monitors, browser clickpaths, HTTP monitors and NAM monitors.</t>
  </si>
  <si>
    <t>Requirement to install the dynatrace oneagent on the server</t>
  </si>
  <si>
    <t>The host on which you install OneAgent needs at least 200 MB RAM. OneAgent installation isn't supported on networked storage mount points that are managed by standards such as NFS or iSCSI. All hosts that are to be monitored need to be able to send data to the Dynatrace cluster.</t>
  </si>
  <si>
    <t>What is purepath in dynatrace</t>
  </si>
  <si>
    <t>PurePath Distributed Tracing
Captures and analyzes the entire transaction path from the browser to the database. This provides insights into performance issues</t>
  </si>
  <si>
    <t>Smartscape Topology</t>
  </si>
  <si>
    <t>Visualizes the infrastructure and application topology, making it easier to identify and troubleshoot issues</t>
  </si>
  <si>
    <t>Difference Between Purepath , Real User Monitoring &amp; Synthetic monitor?</t>
  </si>
  <si>
    <t>In Dynatrace what are single-URL browser monitors, browser clickpaths, HTTP monitors and NAM monitors. and work of each one</t>
  </si>
  <si>
    <t xml:space="preserve">Other Key Monitor Types in Dynatrace
</t>
  </si>
  <si>
    <t>What is dynatrace Grail ? Practical use</t>
  </si>
  <si>
    <t xml:space="preserve">Dynatrace Grail is a high-performance data lakehouse that enables real-time, schema-on-read analytics across observability, security, and business data. It powers advanced use cases like threat detection, incident investigation, and compliance reporting without needing data indexing. In interviews, you can position it as the engine behind Dynatrace’s unified data platform for fast, contextual insights at scale
</t>
  </si>
  <si>
    <t>How dynatrace is different from splunk / kibana / graffana etc ?</t>
  </si>
  <si>
    <t>What is unified observability &amp; security ?</t>
  </si>
  <si>
    <t>What all areas dynatrace helps us ?</t>
  </si>
  <si>
    <t xml:space="preserve">Topology , Traces , Metrics , Logs . Behaviour , Metadata , Code ,Network , Threats </t>
  </si>
  <si>
    <t>how do I monitor my azure Kubernetes services in Dynatrace , step by step in text format ?</t>
  </si>
  <si>
    <t>📦 Step-by-Step Setup
1. Enable Azure Integration in Dynatrace
•  Go to Dynatrace &gt; Settings &gt; Cloud and Virtualization &gt; Azure.
•  Click Add Azure environment.
•  Provide:
•  Azure subscription ID
•  Tenant ID
•  Client ID and Secret (from Azure AD App registration)
•  Select AKS under monitored services.
•  Save and validate connection.
2. Enable Kubernetes Monitoring
•  In Dynatrace, go to Settings &gt; Kubernetes.
•  Add your AKS cluster using kubeconfig or API token.
•  Enable:
•  Workload metrics
•  Node and pod monitoring
•  Log ingestion (optional)
3. Deploy Dynatrace OneAgent or Operator in AKS
•  Use Helm or YAML to deploy:
helm repo add dynatrace https://github.com/Dynatrace/helm-charts
helm install dynatrace-operator dynatrace/dynatrace-operator \
  --set apiUrl="https://&lt;your-environment-id&gt;.live.dynatrace.com/api" \
  --set platform="kubernetes"
•  Alternatively, use the Dynatrace Operator manifest from Dynatrace Docs.
4. Enable Azure Monitor Metrics for AKS
•  In Azure Portal:
•  Go to your AKS cluster &gt; Monitoring &gt; Insights.
•  Enable Container Insights.
•  Dynatrace will ingest metrics like CPU, memory, pod status via Azure Monitor.
5. Validate Data in Dynatrace
•  Navigate to:
•  Technologies &gt; Kubernetes
•  Dashboards &gt; Kubernetes Overview
•  Check:
•  Cluster health
•  Pod/container metrics
•  Node resource usage
•  Custom device metrics (if configured)</t>
  </si>
  <si>
    <t>How Dynatrace Uses Azure Monitor for AKS</t>
  </si>
  <si>
    <r>
      <rPr>
        <b/>
        <sz val="11"/>
        <color theme="1"/>
        <rFont val="Calibri"/>
        <charset val="134"/>
        <scheme val="minor"/>
      </rPr>
      <t>What Dynatrace pulls from Azure Monitor:</t>
    </r>
    <r>
      <rPr>
        <sz val="11"/>
        <color theme="1"/>
        <rFont val="Calibri"/>
        <charset val="134"/>
        <scheme val="minor"/>
      </rPr>
      <t xml:space="preserve">
•  Cluster-level metrics: CPU, memory, node status, pod counts
•  Container insights: Pod restarts, resource usage, deployment health
•  Platform logs: AKS control plane events, node scaling, kubelet logs
•  Service metrics: Load balancer stats, ingress/egress traffic, DNS resolution
•  Custom metrics (if exposed via Azure Monitor)
</t>
    </r>
    <r>
      <rPr>
        <b/>
        <sz val="11"/>
        <color theme="1"/>
        <rFont val="Calibri"/>
        <charset val="134"/>
        <scheme val="minor"/>
      </rPr>
      <t>🚫 What Dynatrace does not get from Azure Monitor:</t>
    </r>
    <r>
      <rPr>
        <sz val="11"/>
        <color theme="1"/>
        <rFont val="Calibri"/>
        <charset val="134"/>
        <scheme val="minor"/>
      </rPr>
      <t xml:space="preserve">
•  Deep code-level traces (requires OneAgent or Dynatrace Operator)
•  Full process-level visibility inside containers
•  Real-time log streaming (unless log forwarding is configured)
•  Security events or audit logs unless explicitly integrated</t>
    </r>
  </si>
  <si>
    <t>What is DQL?</t>
  </si>
  <si>
    <t># DQL stands for Dynatrace Query Language
- It’s used to explore, filter, and visualize observability, security, and business data
- Syntax is pipeline-based using | to chain operations (similar to Unix shell or PowerShell)</t>
  </si>
  <si>
    <t>what is user journey in Dynatrace ? how we create it and what all we 
get from user journey ?</t>
  </si>
  <si>
    <t xml:space="preserve">#- A session-based path showing how users move through your app or website.
- Includes page loads, user actions (clicks, taps), service calls, and third-party requests.
- Helps identify drop-offs, slow steps, and conversion bottlenecks.
🛠️ How to Create and Analyze It
1. Enable RUM (Real User Monitoring)
- Go to Dynatrace &gt; Applications &gt; Web or Mobile App.
- Enable RUM via JavaScript tag or SDK integration.
2. Use Session Segmentation
- Navigate to Session Segmentation.
- Filter by:
- User tag (email, ID)
- Entry page
- Conversion goal
- Device/browser type
3. Create Funnel Charts (User Journey Visualization)
- Go to Dashboards &gt; Create Funnel Chart.
- Define steps like:
- Homepage → Product Page → Cart → Checkout
- Dynatrace shows:
- Drop-off rates
- Time spent per step
- Conversion metrics
📊 What You Get from User Journey
- Behavior insights: Most common paths, skipped steps, failed actions
- Performance impact: Which steps are slow or error-prone
- Conversion analysis: Funnel drop-offs, goal completions
- User segmentation: Compare journeys by geography, device, or user type
</t>
  </si>
  <si>
    <t>so user journey is for actual users or simulation ?</t>
  </si>
  <si>
    <t>User journey in Dynatrace refers to actual user behavior, not simulation.
👥 Real User Journey (RUM-based)
•  Captured via Real User Monitoring (RUM) from real browsers or mobile apps.
•  Tracks live sessions: page views, clicks, scrolls, errors, and backend calls.
•  Helps analyze conversion funnels, drop-offs, and performance impact on real users.
🤖 Simulated Journey (Synthetic Monitoring)
•  Created using Browser Clickpath Monitors.
•  Simulates predefined user flows (e.g., login → search → checkout).
•  Used for proactive testing and availability monitoring from global locations.
So:
•  User Journey = Real users (RUM)
•  Synthetic Clickpath = Simulated users</t>
  </si>
  <si>
    <t>What is Smartscape topology and how does it help in root cause analysis?</t>
  </si>
  <si>
    <t>Real-time dependency mapping across hosts, services, and processes.</t>
  </si>
  <si>
    <t>How do you onboard a new application into Dynatrace for full-stack monitoring?</t>
  </si>
  <si>
    <t>Agent deployment, tagging strategy, dashboards, alert setup.</t>
  </si>
  <si>
    <t>What are the Compute resources ?</t>
  </si>
  <si>
    <t>Virtual Machines
Containers
Serverless computing
Baremetal servers
Autoscaling &amp; Load balancing
Instance Types and families
Edge computing
High performance computing (HPC)
Sport &amp; Reserved Instances
Hybrind Compute
Specialized Compute
RAM/CPU/Storage are the hardware resources which compute resources utilizes</t>
  </si>
  <si>
    <t>Edge Computing</t>
  </si>
  <si>
    <t>Definition: Compute resources located closer to the end user or device to reduce latency.
Example:
AWS: AWS Outposts, AWS Wavelength.
Azure: Azure Stack Edge.
Use Cases: IoT applications, real-time analytics like Self driving cars or Tesla for automous cars</t>
  </si>
  <si>
    <t>High-Performance Computing (HPC)</t>
  </si>
  <si>
    <t>Definition: Specialized compute solutions for complex simulations, machine learning, and data analysis.
Example:
AWS: HPC on AWS (e.g., EC2 instances with GPU/FPGA support).
Azure: Azure Batch.
Use Cases: Scientific research, financial modeling, big data analytics.</t>
  </si>
  <si>
    <t>Spot and Reserved Instances</t>
  </si>
  <si>
    <t>Definition:
Spot Instances: Temporarily available compute resources at discounted prices.
Reserved Instances: Prepaid compute capacity for predictable workloads.
Example:
AWS: Spot Instances, Reserved Instances.
Use Cases: Cost savings for non-critical or long-term workloads.</t>
  </si>
  <si>
    <t>Hybrid Compute</t>
  </si>
  <si>
    <t>Definition: Integrating on-premises compute resources with cloud compute.
Example:
AWS: AWS Outposts, VMware Cloud on AWS.
Azure: Azure Arc.
Use Cases: Data sovereignty, legacy application support.</t>
  </si>
  <si>
    <t>Specialized Compute</t>
  </si>
  <si>
    <t>Examples:
GPU Instances: For machine learning, AI, and graphic rendering.
AWS: EC2 GPU Instances (e.g., P3, G5 instances).
FPGA Instances: For custom hardware acceleration.
AWS: EC2 F1 Instances.
Use Cases: AI/ML training, simulation, video processing.</t>
  </si>
  <si>
    <t>Virtual Machines (VMs)</t>
  </si>
  <si>
    <t>Definition: Virtualized instances that emulate a physical server.
Example:
AWS: Amazon EC2 (Elastic Compute Cloud).
Azure: Virtual Machines.
Google Cloud: Compute Engine.
Use Cases: Running legacy applications, hosting websites, batch processing, etc.</t>
  </si>
  <si>
    <t>Containers</t>
  </si>
  <si>
    <t>Definition: Lightweight, portable environments that package an application and its dependencies.
Example:
AWS: Amazon ECS (Elastic Container Service), Amazon EKS (Elastic Kubernetes Service).
Other: Docker, Kubernetes.
Use Cases: Microservices architecture, scalable application deployment.</t>
  </si>
  <si>
    <t>Serverless Computing</t>
  </si>
  <si>
    <t>Definition: A compute model where developers write code without managing underlying servers. Cloud providers handle provisioning, scaling, and maintenance.
Example:
AWS: AWS Lambda.
Azure: Azure Functions.
Google Cloud: Cloud Functions.
Use Cases: Event-driven applications, lightweight APIs, task automation.</t>
  </si>
  <si>
    <t>Bare Metal Servers</t>
  </si>
  <si>
    <t>Definition: Dedicated physical servers that offer high performance without virtualization overhead.
Example:
AWS: EC2 Bare Metal Instances.
Other Providers: IBM Cloud Bare Metal Servers.
Use Cases: High-performance workloads, virtualization platforms.</t>
  </si>
  <si>
    <t>Auto Scaling and Load Balancing</t>
  </si>
  <si>
    <t xml:space="preserve">Definition:
Auto Scaling: Automatically adjusts the number of compute instances based on demand.
Load Balancing: Distributes incoming traffic across multiple instances.
Example:
AWS: Auto Scaling Groups, Elastic Load Balancing (ELB).
Azure: Virtual Machine Scale Sets.
Use Cases: High availability, fault tolerance, efficient resource utilization.
</t>
  </si>
  <si>
    <t>Instance Types and Families</t>
  </si>
  <si>
    <t>Definition: Different configurations of compute resources optimized for specific workloads.
Categories:
General Purpose: Balanced compute, memory, and networking.
Compute Optimized: High-performance processors for compute-intensive workloads.
Memory Optimized: High memory-to-CPU ratio for memory-intensive workloads.
Storage Optimized: High disk I/O for databases and analytics.
Example:
AWS: T-series (general), C-series (compute), R-series (memory), I-series (storage).</t>
  </si>
  <si>
    <t>Windows Virtual Machines (VMs)</t>
  </si>
  <si>
    <t>Azure provides Windows Server-based VMs to run applications with full OS control.
Supports a wide range of versions like Windows Server 2016, 2019, and 2022.
Use Cases: Enterprise applications, database servers, and Windows-native workloads.</t>
  </si>
  <si>
    <t>Windows Containers</t>
  </si>
  <si>
    <t>Lightweight, portable solutions for Windows-based applications.
Supports Docker and Kubernetes for container orchestration.
Ideal for modernizing Windows apps with microservices architecture.</t>
  </si>
  <si>
    <t>Azure App Services (Windows Platform)</t>
  </si>
  <si>
    <t>Fully managed platform for building, deploying, and scaling Windows-based web apps and APIs.
Supports ASP.NET, .NET Core, and other Windows-native frameworks.
Auto-scaling and built-in CI/CD integration.</t>
  </si>
  <si>
    <t>Hybrid Windows Compute</t>
  </si>
  <si>
    <t>Azure Arc and Azure Stack allow seamless integration of on-premises Windows resources with Azure.
Ideal for running Windows applications across hybrid and multi-cloud environments.</t>
  </si>
  <si>
    <t>Azure Batch (Windows Support)</t>
  </si>
  <si>
    <t>Scalable job scheduling and compute management for batch processing.
Fully supports Windows-based applications and frameworks.
Use Case: Large-scale rendering, financial modeling, or scientific simulations.</t>
  </si>
  <si>
    <t>Windows Server on Azure</t>
  </si>
  <si>
    <t>Fully managed Windows Server instances with optional integration with Active Directory.
Optimized for workloads like SQL Server, SharePoint, and IIS (web hosting).</t>
  </si>
  <si>
    <t>Windows Virtual Desktop (WVD)</t>
  </si>
  <si>
    <t>Now known as Azure Virtual Desktop.
Provides a fully managed desktop and app virtualization solution for Windows.
Use Case: Remote work, legacy app support.</t>
  </si>
  <si>
    <t>Windows Containers on Azure Kubernetes Service (AKS)</t>
  </si>
  <si>
    <t>Native support for Windows-based containers on Kubernetes.
Enables orchestration of Windows workloads alongside Linux workloads in hybrid setups.</t>
  </si>
  <si>
    <t>SQL Server on Windows</t>
  </si>
  <si>
    <t xml:space="preserve">Optimized deployment for SQL Server on Windows VMs.
Supported on both Azure and AWS for highly available database solutions.
</t>
  </si>
  <si>
    <t>Windows Server Failover Clustering (WSFC)</t>
  </si>
  <si>
    <t xml:space="preserve">Native support for building failover clusters in Windows Server on Azure.
Provides high availability for critical applications like databases.
</t>
  </si>
  <si>
    <t>GPU-Optimized Windows Instances</t>
  </si>
  <si>
    <t>Windows-based virtual machines with GPU acceleration.
Use Cases: Graphics rendering, AI/ML workloads, and data visualization.</t>
  </si>
  <si>
    <t>Active Directory Integration</t>
  </si>
  <si>
    <t xml:space="preserve">Azure provides native integration with Active Directory for authentication and management.
Supports Azure Active Directory (AAD) and on-premises AD integration.
</t>
  </si>
  <si>
    <t>Windows Licensing</t>
  </si>
  <si>
    <t xml:space="preserve">Includes pay-as-you-go licensing for Windows Server, eliminating the need for upfront costs.
Hybrid benefits available for users with existing Windows licenses.
</t>
  </si>
  <si>
    <t>Azure DevTest Labs</t>
  </si>
  <si>
    <t>Provides Windows-based environments for development and testing at scale.
Pre-configured templates for faster provisioning.</t>
  </si>
  <si>
    <t>Support for Legacy Windows Workloads</t>
  </si>
  <si>
    <t>Extended security updates for legacy Windows Server versions (e.g., 2008, 2012).
Migration tools like Azure Migrate simplify transitioning legacy apps to Azure.</t>
  </si>
  <si>
    <t>Integration with Visual Studio and .NET Framework</t>
  </si>
  <si>
    <t>Fully optimized for developing and deploying Windows applications using Visual Studio.
Comprehensive support for .NET Framework and .NET Core apps.</t>
  </si>
  <si>
    <t>Auto Scaling for Windows Workloads</t>
  </si>
  <si>
    <t>Azure Auto-Scaling adjusts resources based on demand for Windows VMs and App Services.
Ideal for handling variable traffic efficiently.</t>
  </si>
  <si>
    <t>Windows on Edge Computing</t>
  </si>
  <si>
    <t>Supports Windows workloads on Azure Stack Edge for low-latency and real-time processing needs.
Use Case: IoT applications and data collection.</t>
  </si>
  <si>
    <t>High-Performance Windows Compute</t>
  </si>
  <si>
    <t>HPC-optimized Windows VMs for intensive compute tasks like simulations and financial risk modeling.
Example: Azure HPC Series VMs with Windows Server support.</t>
  </si>
  <si>
    <t>Cross-Cloud Windows Support</t>
  </si>
  <si>
    <t>Microsoft Azure, AWS, and Google Cloud all offer robust support for Windows-based workloads, enabling multi-cloud or hybrid-cloud strategies.</t>
  </si>
  <si>
    <t>if a 3-tier application is suffering from slowness what steps will you take to diagnose the problem?</t>
  </si>
  <si>
    <r>
      <rPr>
        <sz val="11"/>
        <color theme="1"/>
        <rFont val="Calibri"/>
        <charset val="134"/>
        <scheme val="minor"/>
      </rPr>
      <t xml:space="preserve">To diagnose slowness in a 3-tier application (presentation, application, and database layers), I would follow these steps:
</t>
    </r>
    <r>
      <rPr>
        <b/>
        <sz val="11"/>
        <color theme="1"/>
        <rFont val="Calibri"/>
        <charset val="134"/>
        <scheme val="minor"/>
      </rPr>
      <t>Check the Front-End (Presentation Layer):</t>
    </r>
    <r>
      <rPr>
        <sz val="11"/>
        <color theme="1"/>
        <rFont val="Calibri"/>
        <charset val="134"/>
        <scheme val="minor"/>
      </rPr>
      <t xml:space="preserve">
Analyze page load times and network latency using tools like AWS CloudWatch RUM (Real User Monitoring) or Chrome DevTools.
Verify if the content is cached properly (e.g., with Amazon CloudFront).
</t>
    </r>
    <r>
      <rPr>
        <b/>
        <sz val="11"/>
        <color theme="1"/>
        <rFont val="Calibri"/>
        <charset val="134"/>
        <scheme val="minor"/>
      </rPr>
      <t>Examine the Application Layer:</t>
    </r>
    <r>
      <rPr>
        <sz val="11"/>
        <color theme="1"/>
        <rFont val="Calibri"/>
        <charset val="134"/>
        <scheme val="minor"/>
      </rPr>
      <t xml:space="preserve">
Check server logs and application metrics using AWS CloudWatch Logs or Application Insights.
Identify CPU/memory bottlenecks using CloudWatch Metrics or htop for EC2 instances.
</t>
    </r>
    <r>
      <rPr>
        <b/>
        <sz val="11"/>
        <color theme="1"/>
        <rFont val="Calibri"/>
        <charset val="134"/>
        <scheme val="minor"/>
      </rPr>
      <t>Investigate the Database Layer:</t>
    </r>
    <r>
      <rPr>
        <sz val="11"/>
        <color theme="1"/>
        <rFont val="Calibri"/>
        <charset val="134"/>
        <scheme val="minor"/>
      </rPr>
      <t xml:space="preserve">
Analyze database query performance with Amazon RDS Performance Insights or enable slow query logs.
Ensure indexes are optimized and connections are not maxing out.
</t>
    </r>
    <r>
      <rPr>
        <b/>
        <sz val="11"/>
        <color theme="1"/>
        <rFont val="Calibri"/>
        <charset val="134"/>
        <scheme val="minor"/>
      </rPr>
      <t>Network and Load Balancer:</t>
    </r>
    <r>
      <rPr>
        <sz val="11"/>
        <color theme="1"/>
        <rFont val="Calibri"/>
        <charset val="134"/>
        <scheme val="minor"/>
      </rPr>
      <t xml:space="preserve">
Check ELB (Elastic Load Balancer) latency metrics for high response times.
Use VPC Flow Logs to monitor network traffic issues.
Reason : Low LB capacity ,Health check failures ,SSL Termination , Cross region traffic
</t>
    </r>
    <r>
      <rPr>
        <b/>
        <sz val="11"/>
        <color theme="1"/>
        <rFont val="Calibri"/>
        <charset val="134"/>
        <scheme val="minor"/>
      </rPr>
      <t>End-to-End Testing:</t>
    </r>
    <r>
      <rPr>
        <sz val="11"/>
        <color theme="1"/>
        <rFont val="Calibri"/>
        <charset val="134"/>
        <scheme val="minor"/>
      </rPr>
      <t xml:space="preserve">
Use AWS X-Ray to trace requests through the entire system to pinpoint bottlenecks.
Example:
If an e-commerce website (hosted on EC2, connected to RDS) is slow, AWS X-Ray can trace whether delays occur in API responses, database queries, or user requests.
</t>
    </r>
  </si>
  <si>
    <t>What metrics do you monitor in CloudWatch for performance issues?</t>
  </si>
  <si>
    <t>CPUUtilization, DiskReadOps, DatabaseConnections, Latency, and Error Rates.</t>
  </si>
  <si>
    <t>How do you optimize slow database queries in RDS?</t>
  </si>
  <si>
    <t>Use indexes, optimize queries, and consider caching with Amazon ElastiCache.</t>
  </si>
  <si>
    <t>How does AWS X-Ray provide value in troubleshooting?</t>
  </si>
  <si>
    <t>It visualizes latency in each tier of the application and identifies high-latency segments</t>
  </si>
  <si>
    <t>How would you handle high latency in a global application?</t>
  </si>
  <si>
    <t>Use CloudFront for content delivery and AWS Global Accelerator for routing traffic.</t>
  </si>
  <si>
    <t>How a CDN Works to Reduce Latency</t>
  </si>
  <si>
    <r>
      <rPr>
        <sz val="11"/>
        <color theme="1"/>
        <rFont val="Calibri"/>
        <charset val="134"/>
        <scheme val="minor"/>
      </rPr>
      <t xml:space="preserve">A Content Delivery Network (CDN) reduces latency by caching content at multiple geographically distributed edge locations. This minimizes the distance data needs to travel, improving load times for end-users and reducing the load on origin servers.
Here’s how it works in general:
</t>
    </r>
    <r>
      <rPr>
        <b/>
        <sz val="11"/>
        <color theme="1"/>
        <rFont val="Calibri"/>
        <charset val="134"/>
        <scheme val="minor"/>
      </rPr>
      <t>Edge Caching:</t>
    </r>
    <r>
      <rPr>
        <sz val="11"/>
        <color theme="1"/>
        <rFont val="Calibri"/>
        <charset val="134"/>
        <scheme val="minor"/>
      </rPr>
      <t xml:space="preserve">
The CDN stores (caches) frequently requested content, such as images, videos, CSS, JavaScript, and other static files, at edge servers near users.
When a user requests content, the CDN serves it from the nearest edge server instead of the origin server, reducing travel time and latency.
</t>
    </r>
    <r>
      <rPr>
        <b/>
        <sz val="11"/>
        <color theme="1"/>
        <rFont val="Calibri"/>
        <charset val="134"/>
        <scheme val="minor"/>
      </rPr>
      <t>Global Edge Locations:</t>
    </r>
    <r>
      <rPr>
        <sz val="11"/>
        <color theme="1"/>
        <rFont val="Calibri"/>
        <charset val="134"/>
        <scheme val="minor"/>
      </rPr>
      <t xml:space="preserve">
CDNs maintain a network of servers across the globe. These servers act as local proxies for the origin server, ensuring that users connect to the closest edge location.
</t>
    </r>
    <r>
      <rPr>
        <b/>
        <sz val="11"/>
        <color theme="1"/>
        <rFont val="Calibri"/>
        <charset val="134"/>
        <scheme val="minor"/>
      </rPr>
      <t>Intelligent Routing:</t>
    </r>
    <r>
      <rPr>
        <sz val="11"/>
        <color theme="1"/>
        <rFont val="Calibri"/>
        <charset val="134"/>
        <scheme val="minor"/>
      </rPr>
      <t xml:space="preserve">
CDNs use optimized routes to deliver content efficiently. They avoid network congestion by rerouting traffic through the fastest paths.
</t>
    </r>
    <r>
      <rPr>
        <b/>
        <sz val="11"/>
        <color theme="1"/>
        <rFont val="Calibri"/>
        <charset val="134"/>
        <scheme val="minor"/>
      </rPr>
      <t>Load Distribution:</t>
    </r>
    <r>
      <rPr>
        <sz val="11"/>
        <color theme="1"/>
        <rFont val="Calibri"/>
        <charset val="134"/>
        <scheme val="minor"/>
      </rPr>
      <t xml:space="preserve">
By offloading requests from the origin server to edge servers, CDNs reduce the load on the origin, allowing it to focus on serving dynamic or uncached requests.
</t>
    </r>
    <r>
      <rPr>
        <b/>
        <sz val="11"/>
        <color theme="1"/>
        <rFont val="Calibri"/>
        <charset val="134"/>
        <scheme val="minor"/>
      </rPr>
      <t>Content Validation:</t>
    </r>
    <r>
      <rPr>
        <sz val="11"/>
        <color theme="1"/>
        <rFont val="Calibri"/>
        <charset val="134"/>
        <scheme val="minor"/>
      </rPr>
      <t xml:space="preserve">
Cached content is periodically refreshed based on TTL (Time to Live) policies or cache invalidation rules, ensuring users receive updated content when needed.</t>
    </r>
  </si>
  <si>
    <t>Netflix flow example for CDN</t>
  </si>
  <si>
    <t>Flow for a CDN (Netflix Streaming Request)
When you stream content on Netflix, here’s how the request flows, and where the CDN comes into the picture:
1. User Requests Content
A user opens the Netflix app or website and selects a movie or TV show.
The request for this content is sent to Netflix’s backend servers hosted in cloud platforms (like AWS, which Netflix uses for some non-streaming services like account management, search, and recommendations).
2. Backend Processing (Control Plane)
Netflix’s backend servers handle user authentication, preferences, and search functionality. Once the user selects content:
Netflix determines which CDN edge location is best suited to serve the content based on:
User’s location.
Network conditions.
Internet Service Provider (ISP).
3. Content Delivery (Data Plane)
The actual video file is not served from Netflix's cloud servers (e.g., AWS). Instead, the video is streamed directly from a Netflix Open Connect Appliance (OCA), which is part of their CDN infrastructure.
4. Open Connect CDN:
Netflix has deployed Open Connect Appliances (servers that cache Netflix's content) across ISPs and data centers globally. These appliances act as edge servers to deliver content directly to users.
Here’s where Open Connect comes into the picture:
If the requested content is available on the nearest Open Connect server, it is served directly (cache hit).
If the content is not on the local Open Connect server (cache miss), the request is routed to a nearby regional Open Connect server or even the main Netflix repository to fetch the content and cache it locally for future requests.
5. Content Delivery to User
The video stream is delivered to the user’s device from the nearest Open Connect appliance, minimizing latency, reducing buffering, and ensuring smooth playback.</t>
  </si>
  <si>
    <t>Load balancers - "mention types and used algorithms,when using each over the other"</t>
  </si>
  <si>
    <r>
      <rPr>
        <sz val="11"/>
        <color theme="1"/>
        <rFont val="Calibri"/>
        <charset val="134"/>
        <scheme val="minor"/>
      </rPr>
      <t xml:space="preserve">Types of Load Balancers:
</t>
    </r>
    <r>
      <rPr>
        <b/>
        <sz val="11"/>
        <color theme="1"/>
        <rFont val="Calibri"/>
        <charset val="134"/>
        <scheme val="minor"/>
      </rPr>
      <t>Application Load Balancer (ALB):</t>
    </r>
    <r>
      <rPr>
        <sz val="11"/>
        <color theme="1"/>
        <rFont val="Calibri"/>
        <charset val="134"/>
        <scheme val="minor"/>
      </rPr>
      <t xml:space="preserve">
Works at the Layer 7 (HTTP/HTTPS) of the OSI model.
Ideal for web applications needing advanced routing based on URLs, headers, or cookies.
Example:
AWS ALB is used for microservices or containerized applications with dynamic routing (e.g., ECS or EKS).
</t>
    </r>
    <r>
      <rPr>
        <b/>
        <sz val="11"/>
        <color theme="1"/>
        <rFont val="Calibri"/>
        <charset val="134"/>
        <scheme val="minor"/>
      </rPr>
      <t>Network Load Balancer (NLB):</t>
    </r>
    <r>
      <rPr>
        <sz val="11"/>
        <color theme="1"/>
        <rFont val="Calibri"/>
        <charset val="134"/>
        <scheme val="minor"/>
      </rPr>
      <t xml:space="preserve">
Operates at Layer 4 (TCP/UDP) for ultra-low latency and high throughput.
Best for real-time applications like gaming or VoIP.
Example:
AWS NLB is used when handling millions of requests per second for workloads like IoT messaging.
</t>
    </r>
    <r>
      <rPr>
        <b/>
        <sz val="11"/>
        <color theme="1"/>
        <rFont val="Calibri"/>
        <charset val="134"/>
        <scheme val="minor"/>
      </rPr>
      <t>Classic Load Balancer (CLB):</t>
    </r>
    <r>
      <rPr>
        <sz val="11"/>
        <color theme="1"/>
        <rFont val="Calibri"/>
        <charset val="134"/>
        <scheme val="minor"/>
      </rPr>
      <t xml:space="preserve">
Works at both Layer 4 and Layer 7.
Legacy option, primarily for EC2-based workloads.
Less feature-rich than ALB or NLB.
Example:
CLB is used for older applications not yet migrated to modern load balancer architectures.</t>
    </r>
  </si>
  <si>
    <t>Load Balancer Algorithms:</t>
  </si>
  <si>
    <r>
      <rPr>
        <b/>
        <sz val="11"/>
        <color theme="1"/>
        <rFont val="Calibri"/>
        <charset val="134"/>
        <scheme val="minor"/>
      </rPr>
      <t>Round Robin:</t>
    </r>
    <r>
      <rPr>
        <sz val="11"/>
        <color theme="1"/>
        <rFont val="Calibri"/>
        <charset val="134"/>
        <scheme val="minor"/>
      </rPr>
      <t xml:space="preserve">
Distributes requests sequentially across instances.
Best for: Uniform workloads across equally capable instances.
Example: ALB distributes web requests across a fleet of EC2 instances.
</t>
    </r>
    <r>
      <rPr>
        <b/>
        <sz val="11"/>
        <color theme="1"/>
        <rFont val="Calibri"/>
        <charset val="134"/>
        <scheme val="minor"/>
      </rPr>
      <t>Least Connections:</t>
    </r>
    <r>
      <rPr>
        <sz val="11"/>
        <color theme="1"/>
        <rFont val="Calibri"/>
        <charset val="134"/>
        <scheme val="minor"/>
      </rPr>
      <t xml:space="preserve">
Routes traffic to the server with the fewest active connections.
Best for: Workloads with uneven request durations, like video streaming.
Example: NLB directing traffic to servers processing variable-length requests.
</t>
    </r>
    <r>
      <rPr>
        <b/>
        <sz val="11"/>
        <color theme="1"/>
        <rFont val="Calibri"/>
        <charset val="134"/>
        <scheme val="minor"/>
      </rPr>
      <t>IP Hash:</t>
    </r>
    <r>
      <rPr>
        <sz val="11"/>
        <color theme="1"/>
        <rFont val="Calibri"/>
        <charset val="134"/>
        <scheme val="minor"/>
      </rPr>
      <t xml:space="preserve">
Assigns traffic based on a hash of the client’s IP address.
Best for: Ensuring session persistence.
Example: ALB maintaining client affinity for user sessions</t>
    </r>
  </si>
  <si>
    <t>When to Use different Loadbalancers?</t>
  </si>
  <si>
    <r>
      <rPr>
        <b/>
        <sz val="11"/>
        <color theme="1"/>
        <rFont val="Calibri"/>
        <charset val="134"/>
        <scheme val="minor"/>
      </rPr>
      <t>Use ALB:</t>
    </r>
    <r>
      <rPr>
        <sz val="11"/>
        <color theme="1"/>
        <rFont val="Calibri"/>
        <charset val="134"/>
        <scheme val="minor"/>
      </rPr>
      <t xml:space="preserve">
For HTTP/HTTPS workloads with advanced routing needs, like REST APIs or web applications.
Example: E-commerce site where traffic needs to be routed to specific microservices.
</t>
    </r>
    <r>
      <rPr>
        <b/>
        <sz val="11"/>
        <color theme="1"/>
        <rFont val="Calibri"/>
        <charset val="134"/>
        <scheme val="minor"/>
      </rPr>
      <t>Use NLB:</t>
    </r>
    <r>
      <rPr>
        <sz val="11"/>
        <color theme="1"/>
        <rFont val="Calibri"/>
        <charset val="134"/>
        <scheme val="minor"/>
      </rPr>
      <t xml:space="preserve">
For applications needing extreme performance and low latency, like financial systems or gaming servers.
Example: High-frequency trading platform requiring rapid TCP connections.
</t>
    </r>
    <r>
      <rPr>
        <b/>
        <sz val="11"/>
        <color theme="1"/>
        <rFont val="Calibri"/>
        <charset val="134"/>
        <scheme val="minor"/>
      </rPr>
      <t>Use CLB:</t>
    </r>
    <r>
      <rPr>
        <sz val="11"/>
        <color theme="1"/>
        <rFont val="Calibri"/>
        <charset val="134"/>
        <scheme val="minor"/>
      </rPr>
      <t xml:space="preserve">
For legacy applications where advanced features like header-based routing are unnecessary.
Example: Monolithic applications on EC2 instances.</t>
    </r>
  </si>
  <si>
    <t>How does AWS ALB handle session stickiness or session persistance?</t>
  </si>
  <si>
    <r>
      <rPr>
        <sz val="11"/>
        <color theme="1"/>
        <rFont val="Calibri"/>
        <charset val="134"/>
        <scheme val="minor"/>
      </rPr>
      <t xml:space="preserve">By enabling sticky sessions based on a generated cookie (AWSALB).
</t>
    </r>
    <r>
      <rPr>
        <b/>
        <sz val="11"/>
        <color theme="1"/>
        <rFont val="Calibri"/>
        <charset val="134"/>
        <scheme val="minor"/>
      </rPr>
      <t xml:space="preserve">for NLB : 
</t>
    </r>
    <r>
      <rPr>
        <sz val="11"/>
        <color theme="1"/>
        <rFont val="Calibri"/>
        <charset val="134"/>
        <scheme val="minor"/>
      </rPr>
      <t xml:space="preserve">Client --&gt; Loadbalancer --&gt; LB forwards the request to backend server and creates a cookie and send it back to client --&gt; Next time cleint intiates request by adding cookie in theHTTP  header  --&gt; LB check the cookie and forwards the always to request to specifc backend server .
</t>
    </r>
    <r>
      <rPr>
        <b/>
        <sz val="11"/>
        <color theme="1"/>
        <rFont val="Calibri"/>
        <charset val="134"/>
        <scheme val="minor"/>
      </rPr>
      <t>for ALB like Apache :</t>
    </r>
    <r>
      <rPr>
        <sz val="11"/>
        <color theme="1"/>
        <rFont val="Calibri"/>
        <charset val="134"/>
        <scheme val="minor"/>
      </rPr>
      <t xml:space="preserve"> INstead of cookie its JSESSION ID.</t>
    </r>
  </si>
  <si>
    <t>What’s the difference between Layer 4 and Layer 7 load balancing?</t>
  </si>
  <si>
    <t>Layer 4 focuses on network-level data (TCP/UDP), while Layer 7 handles application-level data (HTTP/HTTPS).</t>
  </si>
  <si>
    <t>How do you monitor a load balancer in AWS?</t>
  </si>
  <si>
    <t>Use CloudWatch to monitor metrics like RequestCount, HealthyHostCount, and Latency</t>
  </si>
  <si>
    <t>How does health checking work in AWS ELB?</t>
  </si>
  <si>
    <t>ELBs periodically send health check requests to registered instances, and unhealthy ones are removed from traffic distribution.</t>
  </si>
  <si>
    <t>What is SSL handshake  ?</t>
  </si>
  <si>
    <r>
      <rPr>
        <sz val="11"/>
        <color theme="1"/>
        <rFont val="Calibri"/>
        <charset val="134"/>
        <scheme val="minor"/>
      </rPr>
      <t xml:space="preserve">An SSL handshake is the process that establishes a secure connection between a client (browser) and a server. It involves the following steps:
</t>
    </r>
    <r>
      <rPr>
        <b/>
        <sz val="11"/>
        <color theme="1"/>
        <rFont val="Calibri"/>
        <charset val="134"/>
        <scheme val="minor"/>
      </rPr>
      <t>Client Hello:</t>
    </r>
    <r>
      <rPr>
        <sz val="11"/>
        <color theme="1"/>
        <rFont val="Calibri"/>
        <charset val="134"/>
        <scheme val="minor"/>
      </rPr>
      <t xml:space="preserve">
The browser sends a message to the server, including supported encryption algorithms and a randomly generated value for encryption.
</t>
    </r>
    <r>
      <rPr>
        <b/>
        <sz val="11"/>
        <color theme="1"/>
        <rFont val="Calibri"/>
        <charset val="134"/>
        <scheme val="minor"/>
      </rPr>
      <t>Server Hello:</t>
    </r>
    <r>
      <rPr>
        <sz val="11"/>
        <color theme="1"/>
        <rFont val="Calibri"/>
        <charset val="134"/>
        <scheme val="minor"/>
      </rPr>
      <t xml:space="preserve">
The server responds with its own supported encryption algorithm, its SSL certificate, and another random value.
</t>
    </r>
    <r>
      <rPr>
        <b/>
        <sz val="11"/>
        <color theme="1"/>
        <rFont val="Calibri"/>
        <charset val="134"/>
        <scheme val="minor"/>
      </rPr>
      <t>Key Exchange:</t>
    </r>
    <r>
      <rPr>
        <sz val="11"/>
        <color theme="1"/>
        <rFont val="Calibri"/>
        <charset val="134"/>
        <scheme val="minor"/>
      </rPr>
      <t xml:space="preserve">
The client validates the server’s certificate using a trusted Certificate Authority (CA).
Both sides exchange cryptographic keys (e.g., via RSA or Diffie-Hellman).
</t>
    </r>
    <r>
      <rPr>
        <b/>
        <sz val="11"/>
        <color theme="1"/>
        <rFont val="Calibri"/>
        <charset val="134"/>
        <scheme val="minor"/>
      </rPr>
      <t xml:space="preserve">Session Key Creation:
</t>
    </r>
    <r>
      <rPr>
        <sz val="11"/>
        <color theme="1"/>
        <rFont val="Calibri"/>
        <charset val="134"/>
        <scheme val="minor"/>
      </rPr>
      <t xml:space="preserve">
Both client and server use the random values and agreed encryption algorithm to generate a shared session key for secure communication.
</t>
    </r>
    <r>
      <rPr>
        <b/>
        <sz val="11"/>
        <color theme="1"/>
        <rFont val="Calibri"/>
        <charset val="134"/>
        <scheme val="minor"/>
      </rPr>
      <t xml:space="preserve">Secure Communication:
</t>
    </r>
    <r>
      <rPr>
        <sz val="11"/>
        <color theme="1"/>
        <rFont val="Calibri"/>
        <charset val="134"/>
        <scheme val="minor"/>
      </rPr>
      <t xml:space="preserve">
All subsequent data is encrypted using the session key.</t>
    </r>
  </si>
  <si>
    <t>Describe SSL termination</t>
  </si>
  <si>
    <r>
      <rPr>
        <sz val="11"/>
        <color theme="1"/>
        <rFont val="Calibri"/>
        <charset val="134"/>
        <scheme val="minor"/>
      </rPr>
      <t xml:space="preserve">SSL Termination occurs when the SSL/TLS connection between the client and the server is decrypted at an intermediary (like a load balancer or reverse proxy), and the communication between the load balancer and backend servers is unencrypted.
</t>
    </r>
    <r>
      <rPr>
        <b/>
        <sz val="11"/>
        <color theme="1"/>
        <rFont val="Calibri"/>
        <charset val="134"/>
        <scheme val="minor"/>
      </rPr>
      <t>Types of SSL Termination:</t>
    </r>
    <r>
      <rPr>
        <sz val="11"/>
        <color theme="1"/>
        <rFont val="Calibri"/>
        <charset val="134"/>
        <scheme val="minor"/>
      </rPr>
      <t xml:space="preserve">
</t>
    </r>
    <r>
      <rPr>
        <b/>
        <sz val="11"/>
        <color theme="1"/>
        <rFont val="Calibri"/>
        <charset val="134"/>
        <scheme val="minor"/>
      </rPr>
      <t>At the Load Balancer:</t>
    </r>
    <r>
      <rPr>
        <sz val="11"/>
        <color theme="1"/>
        <rFont val="Calibri"/>
        <charset val="134"/>
        <scheme val="minor"/>
      </rPr>
      <t xml:space="preserve">
SSL is terminated at the load balancer (e.g., AWS Application Load Balancer) for improved performance, as backend servers only handle decrypted traffic.
Use Case: Suitable for large-scale applications where encrypting traffic between the load balancer and instances is unnecessary.
</t>
    </r>
    <r>
      <rPr>
        <b/>
        <sz val="11"/>
        <color theme="1"/>
        <rFont val="Calibri"/>
        <charset val="134"/>
        <scheme val="minor"/>
      </rPr>
      <t xml:space="preserve">At the Instance:
</t>
    </r>
    <r>
      <rPr>
        <sz val="11"/>
        <color theme="1"/>
        <rFont val="Calibri"/>
        <charset val="134"/>
        <scheme val="minor"/>
      </rPr>
      <t xml:space="preserve">
SSL termination happens at the instance itself.
Use Case: When end-to-end encryption is required for security-sensitive applications (e.g., healthcare, financial data).</t>
    </r>
  </si>
  <si>
    <t>Describe SSL Offloading?</t>
  </si>
  <si>
    <r>
      <rPr>
        <sz val="11"/>
        <color theme="1"/>
        <rFont val="Calibri"/>
        <charset val="134"/>
        <scheme val="minor"/>
      </rPr>
      <t xml:space="preserve">SSL Offloading refers to moving all SSL/TLS encryption and decryption work from the backend servers to a dedicated device or service (like a load balancer or hardware accelerator). The traffic between the client and the load balancer is encrypted, but communication between the load balancer and backend servers can either remain encrypted or be unencrypted.
How It Works:
Client Request: The client sends encrypted SSL/TLS traffic to the load balancer.
Decryption: The load balancer or dedicated device decrypts the SSL/TLS traffic.
</t>
    </r>
    <r>
      <rPr>
        <b/>
        <sz val="11"/>
        <color theme="1"/>
        <rFont val="Calibri"/>
        <charset val="134"/>
        <scheme val="minor"/>
      </rPr>
      <t>Re-encryption (Optional): The load balancer re-encrypts the traffic before sending it to the backend servers.</t>
    </r>
    <r>
      <rPr>
        <sz val="11"/>
        <color theme="1"/>
        <rFont val="Calibri"/>
        <charset val="134"/>
        <scheme val="minor"/>
      </rPr>
      <t xml:space="preserve">
Alternatively, it may forward the traffic to backend servers in plaintext.</t>
    </r>
  </si>
  <si>
    <t>How does AWS handle SSL certificates?</t>
  </si>
  <si>
    <t>Using AWS Certificate Manager (ACM) to provision, manage, and renew SSL/TLS certificates.</t>
  </si>
  <si>
    <t>What are the benefits of SSL termination at the load balancer</t>
  </si>
  <si>
    <t>Reduced processing overhead on backend instances, simplified SSL certificate management, and improved scalability.</t>
  </si>
  <si>
    <t>How would you enforce HTTPS in AWS?</t>
  </si>
  <si>
    <t>Use an ALB to redirect HTTP traffic to HTTPS or configure security groups to allow HTTPS only.</t>
  </si>
  <si>
    <t>How does DNS caching improve performance?</t>
  </si>
  <si>
    <t>Reduces the need for repeated DNS lookups by storing resolved IP addresses locally</t>
  </si>
  <si>
    <t>(LB/instance) What happens when you type "xxx.com" in your browser</t>
  </si>
  <si>
    <r>
      <rPr>
        <b/>
        <sz val="11"/>
        <color theme="1"/>
        <rFont val="Calibri"/>
        <charset val="134"/>
        <scheme val="minor"/>
      </rPr>
      <t>DNS Resolution:</t>
    </r>
    <r>
      <rPr>
        <sz val="11"/>
        <color theme="1"/>
        <rFont val="Calibri"/>
        <charset val="134"/>
        <scheme val="minor"/>
      </rPr>
      <t xml:space="preserve">
The browser queries the DNS to resolve xxx.com into an IP address (e.g., using AWS Route 53).
</t>
    </r>
    <r>
      <rPr>
        <b/>
        <sz val="11"/>
        <color theme="1"/>
        <rFont val="Calibri"/>
        <charset val="134"/>
        <scheme val="minor"/>
      </rPr>
      <t>TCP Connection:</t>
    </r>
    <r>
      <rPr>
        <sz val="11"/>
        <color theme="1"/>
        <rFont val="Calibri"/>
        <charset val="134"/>
        <scheme val="minor"/>
      </rPr>
      <t xml:space="preserve">
A TCP handshake (SYN, SYN-ACK, ACK) is established between the browser and the server (or load balancer, e.g., AWS ELB).
SSL Handshake:
The browser and server perform an SSL handshake to establish a secure connection.
</t>
    </r>
    <r>
      <rPr>
        <b/>
        <sz val="11"/>
        <color theme="1"/>
        <rFont val="Calibri"/>
        <charset val="134"/>
        <scheme val="minor"/>
      </rPr>
      <t>HTTP Request:</t>
    </r>
    <r>
      <rPr>
        <sz val="11"/>
        <color theme="1"/>
        <rFont val="Calibri"/>
        <charset val="134"/>
        <scheme val="minor"/>
      </rPr>
      <t xml:space="preserve">
The browser sends an HTTP/HTTPS request (e.g., GET /) to the server.
Response from Server:
The server (or load balancer) processes the request, queries a backend database if needed (e.g., via Amazon RDS), and sends the response.
Rendering the Page:
The browser receives the HTML/CSS/JavaScript and renders the web page.
</t>
    </r>
    <r>
      <rPr>
        <b/>
        <sz val="11"/>
        <color theme="1"/>
        <rFont val="Calibri"/>
        <charset val="134"/>
        <scheme val="minor"/>
      </rPr>
      <t>OR</t>
    </r>
    <r>
      <rPr>
        <sz val="11"/>
        <color theme="1"/>
        <rFont val="Calibri"/>
        <charset val="134"/>
        <scheme val="minor"/>
      </rPr>
      <t xml:space="preserve">
Real-World Example of Request Flow
Browser: User types https://www.amazon.com.
DNS: Browser resolves www.amazon.com to an IP address.
CDN: The CDN edge server serves cached resources (images, CSS).
Load Balancer: Routes traffic to the appropriate web server.
Web Server: Handles HTTP requests and forwards to the backend application.
Application Server: Retrieves user data from the database.
Database: Returns requested data to the application server.
Response: Server sends back the HTML/CSS/JS, and the browser renders the page.</t>
    </r>
  </si>
  <si>
    <t xml:space="preserve">How would you troubleshoot Windows server (dive deep on this one - tools, what will you check, which logs, dump etc.) </t>
  </si>
  <si>
    <t>To troubleshoot a Windows Server effectively, use the following approach:
Initial Checks:
Confirm the issue (e.g., application slowness, high CPU, network connectivity).
Check basic health metrics using Task Manager or Resource Monitor for CPU, memory, disk, and network utilization.
Analyze Logs:
Use the Event Viewer to check logs under System, Application, and Security for errors or warnings.
Look for service crashes, failed logins, or disk issues.
Network Issues:
Test connectivity with ping, tracert, or ipconfig commands.
Use netstat to check active connections and open ports.
Performance Bottlenecks:
Use Performance Monitor (Perfmon) to track metrics like CPU Queue Length, Disk I/O, or Network Latency.
Investigate high memory or CPU usage with Process Explorer.
Application-Specific Logs:
Check logs for IIS (if hosting web apps) under %SystemDrive%\inetpub\logs\LogFiles.
Crash or Memory Dumps:
Analyze crash dumps using WinDbg (part of Windows Debugging Tools) for kernel or application crashes.
Enable memory dumps in System Properties &gt; Startup and Recovery.
Remote Access Issues:
Troubleshoot RDP issues using logs under Microsoft-Windows-TerminalServices-RemoteConnectionManager in Event Viewer.</t>
  </si>
  <si>
    <t xml:space="preserve">How do you scale a DB (specifically was asked about sharding and replication - 
what conflict could it produce in terms of read/write permissions). </t>
  </si>
  <si>
    <r>
      <rPr>
        <b/>
        <sz val="11"/>
        <color theme="1"/>
        <rFont val="Calibri"/>
        <charset val="134"/>
        <scheme val="minor"/>
      </rPr>
      <t>Sharding:</t>
    </r>
    <r>
      <rPr>
        <sz val="11"/>
        <color theme="1"/>
        <rFont val="Calibri"/>
        <charset val="134"/>
        <scheme val="minor"/>
      </rPr>
      <t xml:space="preserve">
Splits a database into smaller, distributed partitions based on a key (e.g., user ID).
Use Case: Scaling for large datasets to improve write performance.
Conflicts:
Cross-shard queries can become complex and slow.
Requires careful shard key selection to prevent data hotspots.
</t>
    </r>
    <r>
      <rPr>
        <b/>
        <sz val="11"/>
        <color theme="1"/>
        <rFont val="Calibri"/>
        <charset val="134"/>
        <scheme val="minor"/>
      </rPr>
      <t>Replication</t>
    </r>
    <r>
      <rPr>
        <sz val="11"/>
        <color theme="1"/>
        <rFont val="Calibri"/>
        <charset val="134"/>
        <scheme val="minor"/>
      </rPr>
      <t>:
Creates multiple copies of a database to distribute read traffic.
Use Case: Improving read scalability and high availability.
Conflicts:
Write conflicts can occur in multi-master replication.
Read-after-write consistency may not be guaranteed in asynchronous replication.
Example in AWS:
Use Amazon Aurora with global databases for replication and horizontal scaling with read replicas.
Amazon DynamoDB for automatic partitioning (sharding).</t>
    </r>
  </si>
  <si>
    <t xml:space="preserve">VPN - how does it work? </t>
  </si>
  <si>
    <r>
      <rPr>
        <sz val="11"/>
        <color theme="1"/>
        <rFont val="Calibri"/>
        <charset val="134"/>
        <scheme val="minor"/>
      </rPr>
      <t xml:space="preserve">A VPN (Virtual Private Network) creates a secure, encrypted tunnel between a client and a server over the internet.
Process:
The client connects to the VPN server using protocols like </t>
    </r>
    <r>
      <rPr>
        <b/>
        <sz val="11"/>
        <color theme="1"/>
        <rFont val="Calibri"/>
        <charset val="134"/>
        <scheme val="minor"/>
      </rPr>
      <t>IPSec or OpenVPN.</t>
    </r>
    <r>
      <rPr>
        <sz val="11"/>
        <color theme="1"/>
        <rFont val="Calibri"/>
        <charset val="134"/>
        <scheme val="minor"/>
      </rPr>
      <t xml:space="preserve">
Data is encrypted, preventing eavesdropping.
The VPN server forwards traffic to the destination, masking the client’s IP address.
Use Case in AWS:
Use AWS Client VPN to provide secure access to resources in a VPC.</t>
    </r>
  </si>
  <si>
    <t xml:space="preserve">Firewall? what is it? how does it work? types? </t>
  </si>
  <si>
    <t>Definition:
A firewall is a security device that monitors and controls incoming/outgoing traffic based on predefined rules.
How It Works:
Filters traffic based on IP, port, or protocol.
Can operate at different layers (network or application).
Types:
Network Firewall: Filters at Layer 3/4 (e.g., AWS Network Firewall).
Application Firewall: Filters at Layer 7, analyzing HTTP requests (e.g., AWS WAF).</t>
  </si>
  <si>
    <t xml:space="preserve">How would you design a "Dropbox" (in terms of architecture, and why? (3 tier? 2 tier? LB? why?) </t>
  </si>
  <si>
    <t>Architecture:
3-Tier Architecture: Frontend (UI), backend (business logic), and database.
Components:
Load Balancer: Distributes traffic (e.g., AWS ALB).
Storage: Use Amazon S3 for object storage.
Database: Use Amazon DynamoDB for metadata storage.
Why 3-Tier?
Scalable and modular for handling user authentication, data uploads, and metadata storage independently.</t>
  </si>
  <si>
    <t>How would you design a "Dropbox" (in terms of architecture, and why? (3 tier? 2 tier? LB? why?)  using Azure cloud in detail with resources</t>
  </si>
  <si>
    <t>Sticky session - why needed and when ?</t>
  </si>
  <si>
    <t xml:space="preserve">Definition:
Sticky sessions ensure a client’s requests are always routed to the same backend server.
Use Case:
When session data is stored locally on the backend (e.g., shopping carts in an e-commerce app).
Implementation in AWS:
Enable Session Stickiness on ALB or CLB by using a session cookie (AWSALB).
</t>
  </si>
  <si>
    <t>(LB) Web server troubleshooting ?</t>
  </si>
  <si>
    <t>Initial Checks:
Verify if the issue is at the load balancer level using CloudWatch Metrics (e.g., HealthyHostCount).
Backend Issues:
Check health checks configured for the backend servers.
Look for 5xx errors in application logs.
Networking:
Use VPC Flow Logs to monitor traffic and identify blocked requests.
Scaling:
Ensure backend instances can handle the traffic. Check auto-scaling rules for misconfigurations.</t>
  </si>
  <si>
    <t>TCP vs UDP, use cases of UDP ?</t>
  </si>
  <si>
    <r>
      <rPr>
        <b/>
        <sz val="11"/>
        <color theme="1"/>
        <rFont val="Calibri"/>
        <charset val="134"/>
        <scheme val="minor"/>
      </rPr>
      <t>TCP</t>
    </r>
    <r>
      <rPr>
        <sz val="11"/>
        <color theme="1"/>
        <rFont val="Calibri"/>
        <charset val="134"/>
        <scheme val="minor"/>
      </rPr>
      <t xml:space="preserve">: Reliable, connection-oriented protocol used for data that needs to arrive intact, like web browsing (HTTPS) or file transfers (SFTP).
</t>
    </r>
    <r>
      <rPr>
        <b/>
        <sz val="11"/>
        <color theme="1"/>
        <rFont val="Calibri"/>
        <charset val="134"/>
        <scheme val="minor"/>
      </rPr>
      <t>UDP</t>
    </r>
    <r>
      <rPr>
        <sz val="11"/>
        <color theme="1"/>
        <rFont val="Calibri"/>
        <charset val="134"/>
        <scheme val="minor"/>
      </rPr>
      <t xml:space="preserve">: Lightweight, connectionless protocol used for fast, real-time communication where occasional data loss is acceptable, like streaming (video/audio) or DNS lookups.
</t>
    </r>
    <r>
      <rPr>
        <b/>
        <sz val="11"/>
        <color theme="1"/>
        <rFont val="Calibri"/>
        <charset val="134"/>
        <scheme val="minor"/>
      </rPr>
      <t>Example:</t>
    </r>
    <r>
      <rPr>
        <sz val="11"/>
        <color theme="1"/>
        <rFont val="Calibri"/>
        <charset val="134"/>
        <scheme val="minor"/>
      </rPr>
      <t xml:space="preserve">
AWS services like Amazon CloudFront use UDP for low-latency video streaming, while Elastic Load Balancers (ELB) use TCP for reliable application delivery.
Example:
AWS services like Amazon CloudFront use UDP for low-latency video streaming, while Elastic Load Balancers (ELB) use TCP for reliable application delivery.</t>
    </r>
  </si>
  <si>
    <t>Why is UDP faster than TCP?</t>
  </si>
  <si>
    <t>UDP has no handshaking, retransmission, or error correction, unlike TCP, which ensures packet delivery and order.</t>
  </si>
  <si>
    <t>How do AWS services ensure reliability with UDP?</t>
  </si>
  <si>
    <t>Services use additional mechanisms like forward error correction or buffering.</t>
  </si>
  <si>
    <t>Can you describe the three-way handshake in TCP?</t>
  </si>
  <si>
    <t>SYN → SYN-ACK → ACK</t>
  </si>
  <si>
    <t xml:space="preserve">What Linux commands will you use for troubleshooting? (netstat, tcpdump, htop, vmstat, iotop, free..) </t>
  </si>
  <si>
    <r>
      <rPr>
        <b/>
        <sz val="11"/>
        <color theme="1"/>
        <rFont val="Calibri"/>
        <charset val="134"/>
        <scheme val="minor"/>
      </rPr>
      <t>netstat</t>
    </r>
    <r>
      <rPr>
        <sz val="11"/>
        <color theme="1"/>
        <rFont val="Calibri"/>
        <charset val="134"/>
        <scheme val="minor"/>
      </rPr>
      <t xml:space="preserve">: View active connections and network statistics.
</t>
    </r>
    <r>
      <rPr>
        <b/>
        <sz val="11"/>
        <color theme="1"/>
        <rFont val="Calibri"/>
        <charset val="134"/>
        <scheme val="minor"/>
      </rPr>
      <t>tcpdump</t>
    </r>
    <r>
      <rPr>
        <sz val="11"/>
        <color theme="1"/>
        <rFont val="Calibri"/>
        <charset val="134"/>
        <scheme val="minor"/>
      </rPr>
      <t xml:space="preserve">: Capture and analyze network traffic.
</t>
    </r>
    <r>
      <rPr>
        <b/>
        <sz val="11"/>
        <color theme="1"/>
        <rFont val="Calibri"/>
        <charset val="134"/>
        <scheme val="minor"/>
      </rPr>
      <t>htop</t>
    </r>
    <r>
      <rPr>
        <sz val="11"/>
        <color theme="1"/>
        <rFont val="Calibri"/>
        <charset val="134"/>
        <scheme val="minor"/>
      </rPr>
      <t xml:space="preserve">: Monitor system processes interactively.
</t>
    </r>
    <r>
      <rPr>
        <b/>
        <sz val="11"/>
        <color theme="1"/>
        <rFont val="Calibri"/>
        <charset val="134"/>
        <scheme val="minor"/>
      </rPr>
      <t>vmstat</t>
    </r>
    <r>
      <rPr>
        <sz val="11"/>
        <color theme="1"/>
        <rFont val="Calibri"/>
        <charset val="134"/>
        <scheme val="minor"/>
      </rPr>
      <t xml:space="preserve">: Check CPU, memory, and I/O performance.
</t>
    </r>
    <r>
      <rPr>
        <b/>
        <sz val="11"/>
        <color theme="1"/>
        <rFont val="Calibri"/>
        <charset val="134"/>
        <scheme val="minor"/>
      </rPr>
      <t>iotop</t>
    </r>
    <r>
      <rPr>
        <sz val="11"/>
        <color theme="1"/>
        <rFont val="Calibri"/>
        <charset val="134"/>
        <scheme val="minor"/>
      </rPr>
      <t xml:space="preserve">: Identify disk I/O bottlenecks.
</t>
    </r>
    <r>
      <rPr>
        <b/>
        <sz val="11"/>
        <color theme="1"/>
        <rFont val="Calibri"/>
        <charset val="134"/>
        <scheme val="minor"/>
      </rPr>
      <t>free</t>
    </r>
    <r>
      <rPr>
        <sz val="11"/>
        <color theme="1"/>
        <rFont val="Calibri"/>
        <charset val="134"/>
        <scheme val="minor"/>
      </rPr>
      <t>: View memory usage.
If an AWS EC2 instance has high latency, I’d use netstat to check connections, tcpdump to capture packets, and iotop to check if disk I/O is causing delays.</t>
    </r>
  </si>
  <si>
    <t>How would you analyze packet captures with tcpdump?</t>
  </si>
  <si>
    <t>Use filters like tcpdump -i eth0 port 80 for HTTP traffic.</t>
  </si>
  <si>
    <t>What does vmstat’s si/so fields indicate?</t>
  </si>
  <si>
    <t>Swap in/out rates, indicating memory pressure.</t>
  </si>
  <si>
    <t>How do you identify high CPU processes with htop?</t>
  </si>
  <si>
    <t>Sort by CPU usage in the interactive interface.</t>
  </si>
  <si>
    <t xml:space="preserve">Which tools for Windows (Task M, Process Exp, Perfmon) </t>
  </si>
  <si>
    <r>
      <rPr>
        <b/>
        <sz val="11"/>
        <color theme="1"/>
        <rFont val="Calibri"/>
        <charset val="134"/>
        <scheme val="minor"/>
      </rPr>
      <t>Task Manager</t>
    </r>
    <r>
      <rPr>
        <sz val="11"/>
        <color theme="1"/>
        <rFont val="Calibri"/>
        <charset val="134"/>
        <scheme val="minor"/>
      </rPr>
      <t xml:space="preserve">: Basic resource usage monitoring and process termination.
</t>
    </r>
    <r>
      <rPr>
        <b/>
        <sz val="11"/>
        <color theme="1"/>
        <rFont val="Calibri"/>
        <charset val="134"/>
        <scheme val="minor"/>
      </rPr>
      <t>Process Explorer</t>
    </r>
    <r>
      <rPr>
        <sz val="11"/>
        <color theme="1"/>
        <rFont val="Calibri"/>
        <charset val="134"/>
        <scheme val="minor"/>
      </rPr>
      <t xml:space="preserve">: Advanced analysis of processes, DLLs, and handles.
</t>
    </r>
    <r>
      <rPr>
        <b/>
        <sz val="11"/>
        <color theme="1"/>
        <rFont val="Calibri"/>
        <charset val="134"/>
        <scheme val="minor"/>
      </rPr>
      <t>Perfmon (Performance Monitor)</t>
    </r>
    <r>
      <rPr>
        <sz val="11"/>
        <color theme="1"/>
        <rFont val="Calibri"/>
        <charset val="134"/>
        <scheme val="minor"/>
      </rPr>
      <t xml:space="preserve">: Custom metrics and performance counters.
</t>
    </r>
    <r>
      <rPr>
        <b/>
        <sz val="11"/>
        <color theme="1"/>
        <rFont val="Calibri"/>
        <charset val="134"/>
        <scheme val="minor"/>
      </rPr>
      <t>Example:</t>
    </r>
    <r>
      <rPr>
        <sz val="11"/>
        <color theme="1"/>
        <rFont val="Calibri"/>
        <charset val="134"/>
        <scheme val="minor"/>
      </rPr>
      <t xml:space="preserve">
If an RDS instance connected to a Windows client is slow, I’d use Perfmon to monitor network utilization and Process Explorer to check for excessive resource usage by client-side apps.</t>
    </r>
  </si>
  <si>
    <t>What’s the difference between Task Manager and Process Explorer?</t>
  </si>
  <si>
    <t>Process Explorer offers more granular details on processes and dependencies.</t>
  </si>
  <si>
    <t>How do you set up a custom counter in Perfmon?</t>
  </si>
  <si>
    <t>Add counters for CPU, memory, or disk and configure sampling intervals.</t>
  </si>
  <si>
    <t>How can Perfmon help in diagnosing network issues?</t>
  </si>
  <si>
    <t>Monitor packet drops or bandwidth saturation.</t>
  </si>
  <si>
    <t>Wiershark - why is it used and when?</t>
  </si>
  <si>
    <r>
      <rPr>
        <b/>
        <sz val="11"/>
        <color theme="1"/>
        <rFont val="Calibri"/>
        <charset val="134"/>
        <scheme val="minor"/>
      </rPr>
      <t>Why</t>
    </r>
    <r>
      <rPr>
        <sz val="11"/>
        <color theme="1"/>
        <rFont val="Calibri"/>
        <charset val="134"/>
        <scheme val="minor"/>
      </rPr>
      <t xml:space="preserve">: For deep analysis of network traffic to troubleshoot issues like packet loss, latency, or security breaches.
</t>
    </r>
    <r>
      <rPr>
        <b/>
        <sz val="11"/>
        <color theme="1"/>
        <rFont val="Calibri"/>
        <charset val="134"/>
        <scheme val="minor"/>
      </rPr>
      <t>When</t>
    </r>
    <r>
      <rPr>
        <sz val="11"/>
        <color theme="1"/>
        <rFont val="Calibri"/>
        <charset val="134"/>
        <scheme val="minor"/>
      </rPr>
      <t>: Use Wireshark when you need visibility into packet-level details, e.g., debugging application performance or identifying malicious activity.</t>
    </r>
    <r>
      <rPr>
        <b/>
        <sz val="11"/>
        <color theme="1"/>
        <rFont val="Calibri"/>
        <charset val="134"/>
        <scheme val="minor"/>
      </rPr>
      <t xml:space="preserve">
Example :</t>
    </r>
    <r>
      <rPr>
        <sz val="11"/>
        <color theme="1"/>
        <rFont val="Calibri"/>
        <charset val="134"/>
        <scheme val="minor"/>
      </rPr>
      <t xml:space="preserve"> To debug slow API calls to an AWS service, capture and analyze packets for response times and retransmissions.</t>
    </r>
  </si>
  <si>
    <t>What types of filters can you use in Wireshark?</t>
  </si>
  <si>
    <t>Use display filters like http or ip.addr == 192.168.1.1.</t>
  </si>
  <si>
    <t>How do you identify a slow HTTP request in Wireshark?</t>
  </si>
  <si>
    <t>Look for high Time-to-Live (TTL) or retransmission flags.</t>
  </si>
  <si>
    <t>Can Wireshark be used with AWS services?  --&gt; yes</t>
  </si>
  <si>
    <t>What's the difference between relational and non-relational databases?</t>
  </si>
  <si>
    <r>
      <rPr>
        <b/>
        <sz val="11"/>
        <color theme="1"/>
        <rFont val="Calibri"/>
        <charset val="134"/>
        <scheme val="minor"/>
      </rPr>
      <t xml:space="preserve">Relational DB : </t>
    </r>
    <r>
      <rPr>
        <sz val="11"/>
        <color theme="1"/>
        <rFont val="Calibri"/>
        <charset val="134"/>
        <scheme val="minor"/>
      </rPr>
      <t xml:space="preserve">
Structure " Data stored in tables with predefined schema (rows &amp; columns). 
Schema Requires a fixed schema; changes can be complex. 
Scalability Scales vertically (adding more resources to a single machine). 
Query Language Uses SQL (Structured Query Language).
Examples :MySQL, PostgreSQL, Amazon RDS. 
Use case: Use Cases Ideal for complex transactions, relationships (e.g., banking, ERP). 
</t>
    </r>
    <r>
      <rPr>
        <b/>
        <sz val="11"/>
        <color theme="1"/>
        <rFont val="Calibri"/>
        <charset val="134"/>
        <scheme val="minor"/>
      </rPr>
      <t>Non-Relational DB :</t>
    </r>
    <r>
      <rPr>
        <sz val="11"/>
        <color theme="1"/>
        <rFont val="Calibri"/>
        <charset val="134"/>
        <scheme val="minor"/>
      </rPr>
      <t xml:space="preserve"> 
Flexible schema, data stored in various formats (JSON, key-value, document, graph).
Schema-less or dynamic schema, easier to adapt to changes.
Scales horizontally (adding more machines/servers).
Varies; typically uses APIs or NoSQL query languages.
Examples :MongoDB, DynamoDB, Cassandra.
Use case: Best for unstructured, hierarchical, or rapidly changing data (e.g., IoT, social media).
Examples in AWS
Relational:
Amazon RDS supports databases like MySQL, PostgreSQL, and SQL Server.
Use Case: A retail application needing ACID transactions for inventory management.
Non-Relational:
Amazon DynamoDB is a NoSQL database service optimized for high-speed, low-latency workloads.
Use Case: Real-time gaming leaderboards or session management.</t>
    </r>
  </si>
  <si>
    <t>When would you choose DynamoDB over RDS?</t>
  </si>
  <si>
    <t>Choose DynamoDB for unstructured, scalable workloads like user profiles or IoT data.</t>
  </si>
  <si>
    <t>How do you scale relational databases in AWS?</t>
  </si>
  <si>
    <t>Use read replicas, multi-AZ deployments, or tools like Aurora Serverless for automatic scaling.</t>
  </si>
  <si>
    <t>what is the difference between IPV4 and IPV6</t>
  </si>
  <si>
    <r>
      <rPr>
        <b/>
        <sz val="11"/>
        <color theme="1"/>
        <rFont val="Calibri"/>
        <charset val="134"/>
        <scheme val="minor"/>
      </rPr>
      <t>IPv4</t>
    </r>
    <r>
      <rPr>
        <sz val="11"/>
        <color theme="1"/>
        <rFont val="Calibri"/>
        <charset val="134"/>
        <scheme val="minor"/>
      </rPr>
      <t xml:space="preserve">: 32-bit address space, supports ~4.3 billion addresses (e.g., 192.168.1.1).
</t>
    </r>
    <r>
      <rPr>
        <b/>
        <sz val="11"/>
        <color theme="1"/>
        <rFont val="Calibri"/>
        <charset val="134"/>
        <scheme val="minor"/>
      </rPr>
      <t>IPv6</t>
    </r>
    <r>
      <rPr>
        <sz val="11"/>
        <color theme="1"/>
        <rFont val="Calibri"/>
        <charset val="134"/>
        <scheme val="minor"/>
      </rPr>
      <t>: 128-bit address space, supports a virtually unlimited number of addresses (e.g., 2001:0db8:85a3::8a2e:0370:7334). IPv6 also includes built-in security with IPSec and better multicast support.
Example:
AWS services like Amazon VPC support both IPv4 and IPv6 for scalable, secure networking. IPv6 is particularly useful for IoT devices requiring large address spaces.</t>
    </r>
  </si>
  <si>
    <t>Why is IPv6 adoption slower despite its benefits?</t>
  </si>
  <si>
    <t>Compatibility issues with legacy systems.</t>
  </si>
  <si>
    <t>How does IPv6 handle address exhaustion?</t>
  </si>
  <si>
    <t>With a massively expanded address space.</t>
  </si>
  <si>
    <t>Does AWS offer IPv6 support?</t>
  </si>
  <si>
    <t>Yes, AWS offers IPv6 for services like EC2 and Route 53</t>
  </si>
  <si>
    <t>what is the algorithm for load balancer</t>
  </si>
  <si>
    <r>
      <rPr>
        <sz val="11"/>
        <color theme="1"/>
        <rFont val="Calibri"/>
        <charset val="134"/>
        <scheme val="minor"/>
      </rPr>
      <t xml:space="preserve">Load balancers use algorithms to distribute traffic, such as:
</t>
    </r>
    <r>
      <rPr>
        <b/>
        <sz val="11"/>
        <color theme="1"/>
        <rFont val="Calibri"/>
        <charset val="134"/>
        <scheme val="minor"/>
      </rPr>
      <t>Round Robin</t>
    </r>
    <r>
      <rPr>
        <sz val="11"/>
        <color theme="1"/>
        <rFont val="Calibri"/>
        <charset val="134"/>
        <scheme val="minor"/>
      </rPr>
      <t xml:space="preserve">: Traffic is sent to each server in a cycle.
</t>
    </r>
    <r>
      <rPr>
        <b/>
        <sz val="11"/>
        <color theme="1"/>
        <rFont val="Calibri"/>
        <charset val="134"/>
        <scheme val="minor"/>
      </rPr>
      <t>Least Connections</t>
    </r>
    <r>
      <rPr>
        <sz val="11"/>
        <color theme="1"/>
        <rFont val="Calibri"/>
        <charset val="134"/>
        <scheme val="minor"/>
      </rPr>
      <t xml:space="preserve">: Routes traffic to the server with the fewest active connections.
</t>
    </r>
    <r>
      <rPr>
        <b/>
        <sz val="11"/>
        <color theme="1"/>
        <rFont val="Calibri"/>
        <charset val="134"/>
        <scheme val="minor"/>
      </rPr>
      <t>IP Hash</t>
    </r>
    <r>
      <rPr>
        <sz val="11"/>
        <color theme="1"/>
        <rFont val="Calibri"/>
        <charset val="134"/>
        <scheme val="minor"/>
      </rPr>
      <t>: Uses client IP to determine the server.
Example:
AWS Elastic Load Balancer (ELB) uses these algorithms to distribute traffic across EC2 instances to ensure high availability and fault tolerance.</t>
    </r>
  </si>
  <si>
    <t>How does a load balancer improve fault tolerance?</t>
  </si>
  <si>
    <t>By routing traffic away from unhealthy instances.</t>
  </si>
  <si>
    <t>Which AWS services integrate with ELB?</t>
  </si>
  <si>
    <t>EC2, ECS, Lambda, and Auto Scaling.</t>
  </si>
  <si>
    <t>What metrics do you monitor for a load balancer?</t>
  </si>
  <si>
    <t>Latency, request count, and HTTP 4XX/5XX errors.</t>
  </si>
  <si>
    <t>how a firewall works</t>
  </si>
  <si>
    <r>
      <rPr>
        <sz val="11"/>
        <color theme="1"/>
        <rFont val="Calibri"/>
        <charset val="134"/>
        <scheme val="minor"/>
      </rPr>
      <t xml:space="preserve">A firewall filters incoming and outgoing traffic based on rules to secure a network. It can work at:
</t>
    </r>
    <r>
      <rPr>
        <b/>
        <sz val="11"/>
        <color theme="1"/>
        <rFont val="Calibri"/>
        <charset val="134"/>
        <scheme val="minor"/>
      </rPr>
      <t>Network level:</t>
    </r>
    <r>
      <rPr>
        <sz val="11"/>
        <color theme="1"/>
        <rFont val="Calibri"/>
        <charset val="134"/>
        <scheme val="minor"/>
      </rPr>
      <t xml:space="preserve"> Blocks/permits traffic based on IPs and ports.
</t>
    </r>
    <r>
      <rPr>
        <b/>
        <sz val="11"/>
        <color theme="1"/>
        <rFont val="Calibri"/>
        <charset val="134"/>
        <scheme val="minor"/>
      </rPr>
      <t>Application level:</t>
    </r>
    <r>
      <rPr>
        <sz val="11"/>
        <color theme="1"/>
        <rFont val="Calibri"/>
        <charset val="134"/>
        <scheme val="minor"/>
      </rPr>
      <t xml:space="preserve"> Inspects application-specific traffic like HTTP or FTP.
</t>
    </r>
    <r>
      <rPr>
        <b/>
        <sz val="11"/>
        <color theme="1"/>
        <rFont val="Calibri"/>
        <charset val="134"/>
        <scheme val="minor"/>
      </rPr>
      <t>Example:</t>
    </r>
    <r>
      <rPr>
        <sz val="11"/>
        <color theme="1"/>
        <rFont val="Calibri"/>
        <charset val="134"/>
        <scheme val="minor"/>
      </rPr>
      <t xml:space="preserve">
AWS Security Groups act as virtual firewalls for EC2 instances, controlling inbound and outbound traffic.</t>
    </r>
  </si>
  <si>
    <t>What’s the difference between a security group and a network ACL in AWS?</t>
  </si>
  <si>
    <t>How do you define inbound/outbound rules in AWS firewalls?</t>
  </si>
  <si>
    <t>By specifying protocol, port range, and IP/CIDR.</t>
  </si>
  <si>
    <t>How does a Web Application Firewall (WAF) work?</t>
  </si>
  <si>
    <t>AWS WAF protects web applications from common threats like SQL injection or XSS.</t>
  </si>
  <si>
    <t>explain RAID, what is a purpose of RAID</t>
  </si>
  <si>
    <t>RAID (Redundant Array of Independent Disks) is a data storage virtualization technology that combines multiple physical disks into a single logical unit to achieve:
Data Redundancy: Protects against disk failures.
Performance Improvement: Increases read/write speeds.
Common RAID Levels:
RAID 0: Striping for performance (no redundancy).
RAID 1: Mirroring for redundancy (data is duplicated on two disks).
RAID 5: Striping with parity for fault tolerance (requires at least 3 disks).
RAID 10: Combines mirroring and striping for both redundancy and performance.
Example in AWS:
Use EBS Multi-Attach with RAID for better availability and performance.</t>
  </si>
  <si>
    <t>How to secure a web application server?</t>
  </si>
  <si>
    <r>
      <rPr>
        <b/>
        <sz val="11"/>
        <color theme="1"/>
        <rFont val="Calibri"/>
        <charset val="134"/>
        <scheme val="minor"/>
      </rPr>
      <t>Networking:</t>
    </r>
    <r>
      <rPr>
        <sz val="11"/>
        <color theme="1"/>
        <rFont val="Calibri"/>
        <charset val="134"/>
        <scheme val="minor"/>
      </rPr>
      <t xml:space="preserve">
Use AWS Security Groups to restrict inbound/outbound traffic.
Deploy a Web Application Firewall (WAF) to protect against common attacks like SQL injection or XSS.
</t>
    </r>
    <r>
      <rPr>
        <b/>
        <sz val="11"/>
        <color theme="1"/>
        <rFont val="Calibri"/>
        <charset val="134"/>
        <scheme val="minor"/>
      </rPr>
      <t>Authentication &amp; Encryption:</t>
    </r>
    <r>
      <rPr>
        <sz val="11"/>
        <color theme="1"/>
        <rFont val="Calibri"/>
        <charset val="134"/>
        <scheme val="minor"/>
      </rPr>
      <t xml:space="preserve">
Use HTTPS with SSL/TLS for secure communication.
Implement IAM Roles to secure server access.
</t>
    </r>
    <r>
      <rPr>
        <b/>
        <sz val="11"/>
        <color theme="1"/>
        <rFont val="Calibri"/>
        <charset val="134"/>
        <scheme val="minor"/>
      </rPr>
      <t>Patch Management:</t>
    </r>
    <r>
      <rPr>
        <sz val="11"/>
        <color theme="1"/>
        <rFont val="Calibri"/>
        <charset val="134"/>
        <scheme val="minor"/>
      </rPr>
      <t xml:space="preserve">
Regularly update the OS and software (e.g., automate updates using AWS Systems Manager).
</t>
    </r>
    <r>
      <rPr>
        <b/>
        <sz val="11"/>
        <color theme="1"/>
        <rFont val="Calibri"/>
        <charset val="134"/>
        <scheme val="minor"/>
      </rPr>
      <t>Monitoring:</t>
    </r>
    <r>
      <rPr>
        <sz val="11"/>
        <color theme="1"/>
        <rFont val="Calibri"/>
        <charset val="134"/>
        <scheme val="minor"/>
      </rPr>
      <t xml:space="preserve">
Use AWS CloudWatch to track unusual traffic patterns.
Enable AWS GuardDuty for threat detection.
Backup and Disaster Recovery:
Automate backups using AWS Backup or EBS snapshots.</t>
    </r>
  </si>
  <si>
    <t>Explain what is NAT. Is it required for IPv6?</t>
  </si>
  <si>
    <r>
      <rPr>
        <sz val="11"/>
        <color theme="1"/>
        <rFont val="Calibri"/>
        <charset val="134"/>
        <scheme val="minor"/>
      </rPr>
      <t xml:space="preserve">NAT (Network Address Translation):
Network Address Translation (NAT) is a process where a device (typically a router or firewall) modifies the IP addresses in network packets as they pass through. It is primarily used to allow multiple devices in a private network to share a single public IP address when accessing the internet.
Purpose:
NAT maps private IP addresses (e.g., 192.168.0.1) to a public IP address for outgoing internet traffic and vice versa for incoming traffic.
NAT helps conserve IPv4 addresses, as IPv4 has a limited address space.
It also provides basic security by masking internal IP addresses from external networks..
NAT and IPv6:
Not Required for IPv6 because IPv6 has a vast address space, eliminating the need for address translation.
Instead, IPv6 uses features like Unique Local Addresses (ULA) and firewall rules for isolation.
</t>
    </r>
    <r>
      <rPr>
        <b/>
        <sz val="11"/>
        <color theme="1"/>
        <rFont val="Calibri"/>
        <charset val="134"/>
        <scheme val="minor"/>
      </rPr>
      <t>Example of NAT Use:</t>
    </r>
    <r>
      <rPr>
        <sz val="11"/>
        <color theme="1"/>
        <rFont val="Calibri"/>
        <charset val="134"/>
        <scheme val="minor"/>
      </rPr>
      <t xml:space="preserve">
Home Network:
A router in a home network uses NAT to allow all devices (e.g., laptops, phones) with private IPs (e.g., 192.168.x.x) to share one public IP address assigned by the ISP.
When a laptop sends a request to the internet, the router replaces the private IP with its public IP. Responses from the internet are then translated back to the private IP.
Use NAT Gateway for instances in private subnets in IPv4 VPCs.</t>
    </r>
  </si>
  <si>
    <t>High Availability for Database server</t>
  </si>
  <si>
    <t>Replication:
Use read replicas for horizontal scaling and offload read traffic (e.g., Amazon RDS Read Replicas).
Multi-AZ Deployments:
Ensure automatic failover by enabling Multi-AZ for Amazon RDS.
Automatic Backups:
Enable backups for disaster recovery.
Scaling:
Use Amazon Aurora with an Aurora Global Database to replicate data across multiple regions.
Monitoring &amp; Alerts:
Use Amazon CloudWatch to monitor database performance and AWS Trusted Advisor for optimization.</t>
  </si>
  <si>
    <t>How Does WAF Work in Protecting Web Applications?</t>
  </si>
  <si>
    <t>A Web Application Firewall (WAF) protects web applications by filtering and monitoring HTTP/HTTPS traffic. It operates at OSI Layer 7 (Application Layer) and blocks malicious requests targeting application vulnerabilities.
A Web Application Firewall (WAF) monitors and filters HTTP/HTTPS traffic to protect web applications from threats like:
SQL Injection: Blocks malicious database queries.
Cross-Site Scripting (XSS): Filters out scripts injected into forms.
DDoS Attacks: Mitigates high-traffic spikes.
Example:
Use AWS WAF with an Application Load Balancer (ALB) to define custom rules for IP blocking, rate limiting, or vulnerability-specific filters.
Example:
A user submits a login form, but an attacker embeds a malicious SQL query (e.g., SELECT * FROM users WHERE username='' OR '1'='1').
The WAF inspects the request and detects the unusual SQL syntax. It blocks the request and prevents unauthorized access to the database.</t>
  </si>
  <si>
    <t>How does AWS Shield differ from AWS WAF?</t>
  </si>
  <si>
    <t>AWS Shield provides DDoS protection, while WAF is for application-layer attacks.</t>
  </si>
  <si>
    <t>What is Docker and its use cases, followed by the deep dive into container environment</t>
  </si>
  <si>
    <t>Docker is a platform for developing, shipping, and running applications inside lightweight, portable containers. Containers include everything needed to run an application: code, runtime, libraries, and system dependencies.
Use Cases:
Application Deployment: Easily deploy apps across different environments (e.g., dev, staging, production).
Microservices: Run each service in its container for scalability.
CI/CD Pipelines: Use Docker for consistent builds and testing (e.g., AWS CodePipeline).
Isolation: Sandbox environments for testing and development.
Deep Dive: In a container environment, Docker Engine handles container creation, while tools like Kubernetes or Amazon ECS orchestrate and manage containers at scale.</t>
  </si>
  <si>
    <t>What components would you use to build an eCommerce?</t>
  </si>
  <si>
    <t>Frontend: React, Angular, or Vue.js.
Backend: Node.js, Python (Flask/Django), or Java (Spring).
Database:
Relational: Amazon RDS (PostgreSQL/MySQL).
NoSQL: DynamoDB for product catalog or cart.
Authentication: Amazon Cognito.
Payment Processing: Stripe, PayPal, or Amazon Pay.
Scalability: AWS Auto Scaling, Elastic Load Balancer (ELB).
Search: Amazon OpenSearch Service.
Storage: Amazon S3 for product images or files.</t>
  </si>
  <si>
    <t>What components would you use to build an eCommerce? what will be the design approach considering security , reliability , autoscaling , performance on the azure cloud ?</t>
  </si>
  <si>
    <t>Design Approach for above question?</t>
  </si>
  <si>
    <t>what is azure frontdoor?</t>
  </si>
  <si>
    <t>How to troubleshoot slowness on a system ?</t>
  </si>
  <si>
    <t>CPU Usage:
Linux: Use htop or top.
Windows: Task Manager or Process Explorer.
Memory:
Check memory usage using free -m (Linux) or Performance Monitor (Windows).
Disk I/O:
Use iotop (Linux) or Disk Activity Monitor (Windows).
Network:
Use tcpdump or Wireshark to inspect packet-level traffic.
Application Logs:
Check logs using journalctl, CloudWatch Logs, or equivalent.</t>
  </si>
  <si>
    <t>Are you familiar with container environment?</t>
  </si>
  <si>
    <t>Yes. Familiar with:
Docker: Container creation and management.
Kubernetes: Container orchestration for scaling and high availability.
Amazon ECS/EKS: Managing containers in the AWS ecosystem</t>
  </si>
  <si>
    <t xml:space="preserve">What happens when you enter a website in the computer browser? </t>
  </si>
  <si>
    <t>DNS Lookup: Resolves domain to IP (via DNS server).
TCP Handshake: Establishes connection using SYN/ACK packets.
SSL/TLS Handshake: Encrypts communication (if HTTPS).
HTTP Request: Browser sends a GET request to the server.
Response: Server sends back the content (HTML, CSS, JS).</t>
  </si>
  <si>
    <t xml:space="preserve">What is DNS zone? What is DNS cache and how it works? </t>
  </si>
  <si>
    <t>DNS Zone: Administrative segment of the DNS, containing DNS records for a domain.
DNS Cache: Temporarily stores resolved IP addresses to reduce lookup times.</t>
  </si>
  <si>
    <t>What is traceroute and how is it created?</t>
  </si>
  <si>
    <t>Traceroute: Tracks the path packets take to a destination.
How It Works: Sends packets with increasing TTLs, collecting info from each router along the way.</t>
  </si>
  <si>
    <t>Types of DNS records?</t>
  </si>
  <si>
    <r>
      <rPr>
        <b/>
        <sz val="11"/>
        <color theme="1"/>
        <rFont val="Calibri"/>
        <charset val="134"/>
        <scheme val="minor"/>
      </rPr>
      <t>Types of DNS Records with Examples:</t>
    </r>
    <r>
      <rPr>
        <sz val="11"/>
        <color theme="1"/>
        <rFont val="Calibri"/>
        <charset val="134"/>
        <scheme val="minor"/>
      </rPr>
      <t xml:space="preserve">
</t>
    </r>
    <r>
      <rPr>
        <b/>
        <sz val="11"/>
        <color theme="1"/>
        <rFont val="Calibri"/>
        <charset val="134"/>
        <scheme val="minor"/>
      </rPr>
      <t>A Record (Address Record):</t>
    </r>
    <r>
      <rPr>
        <sz val="11"/>
        <color theme="1"/>
        <rFont val="Calibri"/>
        <charset val="134"/>
        <scheme val="minor"/>
      </rPr>
      <t xml:space="preserve">
Purpose: Maps a domain name to an IPv4 address.
Example:
example.com. A 192.168.1.1
This record means that example.com resolves to the IP address 192.168.1.1.
</t>
    </r>
    <r>
      <rPr>
        <b/>
        <sz val="11"/>
        <color theme="1"/>
        <rFont val="Calibri"/>
        <charset val="134"/>
        <scheme val="minor"/>
      </rPr>
      <t xml:space="preserve">AAAA Record (IPv6 Address Record):
</t>
    </r>
    <r>
      <rPr>
        <sz val="11"/>
        <color theme="1"/>
        <rFont val="Calibri"/>
        <charset val="134"/>
        <scheme val="minor"/>
      </rPr>
      <t xml:space="preserve">Purpose: Maps a domain name to an IPv6 address.
Example:
example.com. AAAA 2001:0db8:85a3:0000:0000:8a2e:0370:7334
This record means that example.com resolves to the IPv6 address 2001:0db8:85a3:0000:0000:8a2e:0370:7334.
</t>
    </r>
    <r>
      <rPr>
        <b/>
        <sz val="11"/>
        <color theme="1"/>
        <rFont val="Calibri"/>
        <charset val="134"/>
        <scheme val="minor"/>
      </rPr>
      <t>CNAME Record (Canonical Name Record):</t>
    </r>
    <r>
      <rPr>
        <sz val="11"/>
        <color theme="1"/>
        <rFont val="Calibri"/>
        <charset val="134"/>
        <scheme val="minor"/>
      </rPr>
      <t xml:space="preserve">
Purpose: Alias one domain name to another domain name.
Example:
www.example.com. CNAME example.com.
This means that when a user tries to visit www.example.com, it will resolve to the same IP address as example.com.
MX Record (Mail Exchange Record):
Purpose: Specifies the mail server responsible for receiving email for the domain.
Example:
example.com. MX 10 mail.example.com.
This record means that emails sent to example.com should be handled by the mail server at mail.example.com, with priority 10 (lower number indicates higher priority).
TXT Record (Text Record):
Purpose: Store arbitrary text information, often used for domain verification or email authentication.
Example:
example.com. TXT "v=spf1 include:_spf.google.com ~all"
This record is used to define an SPF (Sender Policy Framework) rule for email, stating that Google servers are allowed to send email on behalf of example.com.
NS Record (Name Server Record):
Purpose: Specifies the authoritative DNS servers for the domain.
Example:
example.com. NS ns1.exampledns.com.
This means that ns1.exampledns.com is a name server that is authoritative for example.com.
PTR Record (Pointer Record):
Purpose: Used for reverse DNS lookups, mapping an IP address to a domain name.
Example:
1.0.168.192.in-addr.arpa. PTR example.com.
This record means that the IP address 192.168.0.1 resolves to the domain example.com.
SRV Record (Service Record):
Purpose: Specifies information about available services for the domain, such as SIP or XMPP servers.
Example:
_sip._tcp.example.com. SRV 10 60 5060 sipserver.example.com.
This record specifies that for SIP services (_sip), the server sipserver.example.com on port 5060 should be used.
CAA Record (Certification Authority Authorization Record):
Purpose: Specifies which certificate authorities (CAs) are allowed to issue SSL certificates for the domain.
Example:
example.com. CAA 0 issue "letsencrypt.org"
This record means that only Let's Encrypt is allowed to issue SSL certificates for example.com.
SOA Record (Start of Authority Record):
Purpose: Provides information about the DNS zone, including the primary DNS server, the email address of the domain administrator, and various timers related to the zone's refresh, retry, and expiration intervals.
Example:
example.com. SOA ns1.exampledns.com. admin.example.com. 2023121501 7200 3600 1209600 86400
This record defines the authoritative name server (ns1.exampledns.com) for example.com and includes the email address of the administrator (admin.example.com).
Summary:
A and AAAA records map domain names to IP addresses (IPv4 and IPv6).
CNAME records alias one domain to another.
MX records specify mail servers for the domain.
TXT records store text data for various purposes like email security.
NS records indicate authoritative DNS servers for a domain.
PTR records are used for reverse DNS lookups.
SRV records define services like SIP, LDAP, etc.
CAA records specify which CAs are allowed to issue certificates.
SOA records contain zone-specific information such as the primary DNS server and admin contact.</t>
    </r>
  </si>
  <si>
    <t xml:space="preserve">How does a session get established in TCP? </t>
  </si>
  <si>
    <t>SYN: Client sends a synchronization request.
SYN-ACK: Server acknowledges with a SYN and ACK.
ACK: Client confirms with an ACK, completing the handshake.</t>
  </si>
  <si>
    <t xml:space="preserve">What are the use cases for UDP? </t>
  </si>
  <si>
    <t>UDP (User Datagram Protocol) is a connectionless, low-latency transport protocol.
Use Cases:
Streaming Media: Audio/video streaming (e.g., YouTube, Zoom) due to low latency.
Gaming: Online multiplayer games where speed matters more than reliability.
DNS Queries: Quick, small requests without retransmission overhead.
IoT Devices: Low-overhead communication for resource-constrained devices.</t>
  </si>
  <si>
    <t xml:space="preserve">How is UDP different from TCP? </t>
  </si>
  <si>
    <t xml:space="preserve">How does HTTP get secured? </t>
  </si>
  <si>
    <t>HTTP is secured using HTTPS (HTTP Secure), which uses SSL/TLS for encryption.
Key Steps:
SSL/TLS handshake between client and server.
Symmetric encryption for subsequent data exchange.</t>
  </si>
  <si>
    <t xml:space="preserve">If client A and client B have public key, can they decrypt each other sessions? </t>
  </si>
  <si>
    <t>No. Public keys are used for encryption, not decryption. Only the corresponding private key can decrypt data encrypted with a public key.</t>
  </si>
  <si>
    <t>How does public-key encryption work?</t>
  </si>
  <si>
    <t>Client A encrypts data with Client B’s public key, and Client B decrypts it with their private key.</t>
  </si>
  <si>
    <t>What protocol uses public/private keys?</t>
  </si>
  <si>
    <t>TLS in HTTPS.</t>
  </si>
  <si>
    <t>What is a container and concepts around it.</t>
  </si>
  <si>
    <t>A container packages an application and its dependencies into a single, portable unit. It ensures consistency across environments. Containers use OS-level virtualization.</t>
  </si>
  <si>
    <t>How are containers different from VMs?</t>
  </si>
  <si>
    <t>Containers share the host OS kernel, whereas VMs include a full OS, making containers lightweight.</t>
  </si>
  <si>
    <t>What is container orchestration?</t>
  </si>
  <si>
    <t>Managing containers at scale using tools like Kubernetes or Amazon ECS.</t>
  </si>
  <si>
    <t>Technologies that allow/run containers (that are not in AWS).</t>
  </si>
  <si>
    <t>Docker: Container creation and management.
Podman: Rootless alternative to Docker.
Kubernetes: Container orchestration platform.
Red Hat OpenShift: Kubernetes-based container platform.</t>
  </si>
  <si>
    <t>What are Kubernetes’ key components?</t>
  </si>
  <si>
    <t>How does Docker differ from Podman?</t>
  </si>
  <si>
    <t>Podman doesn’t require a daemon and can run as a non-root user.</t>
  </si>
  <si>
    <t>Description of kubernetes components</t>
  </si>
  <si>
    <t>Other components</t>
  </si>
  <si>
    <t xml:space="preserve">How would you protect yourself against DNS poisoning or other DNS attacks? </t>
  </si>
  <si>
    <t>DNSSEC: Use DNS Security Extensions to ensure DNS responses are authentic.
Encrypted DNS: Use protocols like DoH (DNS over HTTPS) or DoT (DNS over TLS).
Monitor Logs: Use AWS CloudTrail to track DNS activity in Route 53.</t>
  </si>
  <si>
    <t>What is DNS hijacking?</t>
  </si>
  <si>
    <t>Redirecting DNS queries to malicious servers.</t>
  </si>
  <si>
    <t>How does DNS caching impact DNS poisoning?</t>
  </si>
  <si>
    <t>Poisoned entries can persist in a cache, increasing the attack's impact.</t>
  </si>
  <si>
    <t>Difference between SQL and NoSQL. Use cases for NoSQL.</t>
  </si>
  <si>
    <t>SQL: Structured, relational databases (e.g., MySQL, PostgreSQL).
NoSQL: Non-relational, flexible schema (e.g., MongoDB, DynamoDB).</t>
  </si>
  <si>
    <t>Can SQL databases handle unstructured data?</t>
  </si>
  <si>
    <t>Yes, using JSON or XML data types (e.g., PostgreSQL).</t>
  </si>
  <si>
    <t>When is DynamoDB better than RDS?</t>
  </si>
  <si>
    <t>For high-throughput, low-latency NoSQL workloads.</t>
  </si>
  <si>
    <t xml:space="preserve">Name some languages that do not need a compiler and what are their advantages? </t>
  </si>
  <si>
    <t>Examples: Python, Ruby, JavaScript.
Advantages:
Interpreted languages are platform-independent.
Faster development and testing cycles.</t>
  </si>
  <si>
    <t>What is the downside of interpreted languages?</t>
  </si>
  <si>
    <t>Slower runtime performance compared to compiled languages.</t>
  </si>
  <si>
    <t>Can interpreted languages be compiled?</t>
  </si>
  <si>
    <t>Yes, through Just-In-Time (JIT) compilers (e.g., PyPy for Python)</t>
  </si>
  <si>
    <t>What is the black/red environment setup?</t>
  </si>
  <si>
    <t>A Black/Red setup involves having two identical environments:
Black (Active): Live production environment.
Red (Passive): Standby environment for failover or testing.
Follow-Up Questions:
What’s the benefit of a Black/Red setup?
Ensures high availability and disaster recovery.
How is it different from Blue/Green deployment?
Blue/Green focuses on deploying new versions, while Black/Red is more about failover.</t>
  </si>
  <si>
    <t>Explain a 3 tier architecture. Then you'll need to dive into why you picked that particular design. Then you'll need to dive deeper into the technical aspects of maybe why that Database is the one you picked and how it's different from other databases.</t>
  </si>
  <si>
    <t>A 3-tier architecture separates applications into three logical layers:
Presentation Layer: User interface, often a web/mobile app (e.g., React, Angular).
Application Layer: Backend logic, APIs, and services (e.g., Node.js, Python, or Java).
Database Layer: Stores data (e.g., Amazon RDS, DynamoDB).
Why Pick This Design?
Scalability: Layers can scale independently.
Security: The database layer is isolated from direct client access.
Maintainability: Easier to update individual components.
Deeper Dive into Database:
For relational databases, I’d use Amazon RDS (MySQL/PostgreSQL) because they support ACID compliance, making them ideal for financial or transactional systems.
Compared to NoSQL like DynamoDB, RDS is better for structured, relational data and supports complex queries.
Follow-Up Questions:
Why choose RDS over DynamoDB?
RDS is relational, ideal for complex joins and structured data, while DynamoDB is schema-less, suited for real-time and unstructured data.
How does caching improve performance in this architecture?
Use Amazon ElastiCache to reduce database load.</t>
  </si>
  <si>
    <t xml:space="preserve">DAS vs NAS vs SAN. </t>
  </si>
  <si>
    <t xml:space="preserve">Why pick SAN over NAS. Types of file systems they support. </t>
  </si>
  <si>
    <t>Performance: SAN offers higher throughput and lower latency.
File Systems Supported:
DAS: NTFS, ext4.
NAS: NFS, SMB/CIFS.
SAN: Block-level storage, supports ext4, NTFS, etc.
Follow-Up Questions:
How does SAN differ from DAS in enterprise use?
SAN is networked, enabling centralized storage for scalability.
What AWS services correspond to these?
DAS: EC2 instance store, NAS: EFS, SAN: Amazon EBS or Storage Gateway.</t>
  </si>
  <si>
    <t>Explain concept of microservices.</t>
  </si>
  <si>
    <t>Microservices break an application into small, independent services that communicate over APIs. Each service focuses on a single business function (e.g., payment, user authentication).
Advantages:
Scalability: Scale individual services independently.
Fault Isolation: Failure in one service doesn’t affect the others.
Faster Development: Teams can work on different services concurrently.
Follow-Up Questions:
What tools support microservices?
AWS Lambda, Amazon ECS/EKS, API Gateway, Amazon SQS.
How do you handle service communication?
Use REST APIs or event-driven patterns like SNS/SQS or Kafka.</t>
  </si>
  <si>
    <t>Explain differences between ALB vs NLB (lots of deep questions on these).</t>
  </si>
  <si>
    <t>When to Use Which?
Use ALB for web apps with advanced routing needs (e.g., multiple subdomains).
Use NLB for low-latency applications like gaming or financial systems.
Follow-Up Questions:
How does ALB handle sticky sessions?
It uses cookies to maintain session affinity.
What’s the benefit of static IP in NLB?
Static IP simplifies DNS configurations.</t>
  </si>
  <si>
    <t xml:space="preserve">What is a table scan? </t>
  </si>
  <si>
    <t>A table scan occurs when a database reads every row in a table to fulfill a query.
Follow-Up Questions:
How to avoid table scans?
Use indexes to optimize queries.
What’s the impact on performance?
Table scans slow down queries, especially for large datasets.</t>
  </si>
  <si>
    <t xml:space="preserve">What is deduplication. All of these questions? and "Is compression and deduplication the same thing? If not , why?". </t>
  </si>
  <si>
    <t xml:space="preserve">Deduplication: Removes duplicate data blocks to save space.
Compression: Reduces data size by encoding it efficiently.
Difference: Deduplication identifies redundant blocks, while compression encodes the data itself.
Follow-Up Questions:
Where is deduplication used?
Backup systems, SANs, or cloud storage (e.g., Amazon S3 Intelligent-Tiering).
Does deduplication impact performance?
Yes, it can add overhead for data writes.
</t>
  </si>
  <si>
    <t>Basic networking, CDN, architecture design, kubernetes, previous projects, etc.</t>
  </si>
  <si>
    <t>What is VLAN?</t>
  </si>
  <si>
    <t>A VLAN (Virtual Local Area Network) isolates devices on the same physical network into logical groups, improving security and performance.
Follow-Up Questions:
How is VLAN configured?
Use managed switches or network controllers.
What AWS service supports VLAN-like functionality?
VPC Subnets act as isolated network segments.</t>
  </si>
  <si>
    <t>What Is CloudFront?</t>
  </si>
  <si>
    <t>CloudFront is AWS’s CDN (Content Delivery Network) that caches content in edge locations to reduce latency and improve delivery speeds.
How to Set It Up?
Create a distribution in CloudFront.
Attach origin (e.g., S3 bucket or EC2 instance).
Configure caching behaviors.
Follow-Up Questions:
What protocols does CloudFront support?
HTTP, HTTPS, WebSocket.
How does CloudFront integrate with Route 53?
Route 53 can route traffic to CloudFront as a CDN endpoint.</t>
  </si>
  <si>
    <t>what are the diffrent types of storage</t>
  </si>
  <si>
    <t>Block Storage: Stores data in fixed-sized blocks. Used for databases and applications.
AWS Example: Amazon EBS.
File Storage: Data stored as files in directories. Used for shared storage across systems.
AWS Example: Amazon EFS.
Object Storage: Stores data as objects with metadata. Used for backups, media, and big data.
AWS Example: Amazon S3.
Follow-Up Questions:
Why use S3 over EBS?
S3 is scalable, global, and cost-effective for unstructured data.
What is the durability of S3?
S3 provides 11 nines (99.999999999%) durability.</t>
  </si>
  <si>
    <t>What is Linux Kernel? What is it for and how is it used in a boot sequence?</t>
  </si>
  <si>
    <t>The Linux Kernel is the core of the Linux operating system. It manages hardware resources, processes, memory, and drivers.
Role in Boot Sequence:
BIOS/UEFI loads the bootloader (e.g., GRUB).
The bootloader loads the Linux kernel.
The kernel initializes hardware, mounts the root filesystem, and starts the init system.
Follow-Up Questions:
What is init?
The first process started by the kernel, responsible for managing services.
How does the kernel interact with drivers?
It uses kernel modules to communicate with hardware.</t>
  </si>
  <si>
    <t>AWS, load balancers, LDAP, TCP UDP, HTTP, SSL, DNS</t>
  </si>
  <si>
    <t>AWS Load Balancers: Distribute traffic across resources.
Types: Application Load Balancer (ALB), Network Load Balancer (NLB), Gateway Load Balancer.
Use Cases: ALB for HTTP/HTTPS apps, NLB for TCP/UDP apps.
LDAP (Lightweight Directory Access Protocol): Protocol for accessing directory services like Active Directory.
TCP vs UDP:
TCP: Reliable, ordered communication (e.g., HTTP).
UDP: Fast but less reliable (e.g., DNS, video streaming).
HTTP/SSL/DNS:
HTTP: Used for web communication.
SSL/TLS: Encrypts HTTP traffic (HTTPS).
DNS: Resolves domain names to IP addresses.
Follow-Up Questions:
Why use HTTPS over HTTP?
Prevents man-in-the-middle attacks and data tampering.
What happens if a DNS server is compromised?
Users can be redirected to malicious sites (DNS poisoning)</t>
  </si>
  <si>
    <t>Tshooting websit with bad performance</t>
  </si>
  <si>
    <t>Steps:
Check server health: Use htop, vmstat, or CloudWatch for CPU/memory.
Network latency: Use ping or traceroute.
Application bottlenecks: Analyze logs using CloudTrail or CloudWatch Logs.
Database issues: Slow queries, high IOPS. Use RDS Performance Insights.
CDN and caching: Verify CloudFront settings and browser caching.
Follow-Up Questions:
What tools do you use for tracing application performance?
AWS X-Ray, ELK Stack, New Relic.
How does caching help?
Reduces load on servers by serving precomputed responses.</t>
  </si>
  <si>
    <t>Storage (SAN &amp; NAS)</t>
  </si>
  <si>
    <t>SAN (Storage Area Network): Block-level storage used for high-performance applications like databases.
NAS (Network Attached Storage): File-level storage for shared access (e.g., home directories).
Key Differences:
SAN is faster and supports block storage (e.g., ext4, NTFS).
NAS uses network protocols like NFS/SMB.
Follow-Up Questions:
What AWS services correspond to SAN and NAS?
SAN: Amazon EBS, NAS: Amazon EFS.
How is SAN more suitable for databases?
It offers low latency and high throughput.</t>
  </si>
  <si>
    <t>how end user establish connection to website. - Https &amp; Http - why https is preferred (man in the middle &amp; server spoofing) </t>
  </si>
  <si>
    <t>DNS Lookup: Resolves the domain to an IP.
TCP Handshake: Establishes a connection.
HTTP/HTTPS Request: Browser sends a request to the server.
SSL/TLS Handshake (for HTTPS): Encrypts the connection.
Response: Server sends requested data
hy HTTPS Is Preferred?
Prevents man-in-the-middle attacks by encrypting data.
Validates server authenticity to prevent server spoofing.
Follow-Up Questions:
How does DNS caching improve performance?
Reduces DNS lookup time.
What’s the difference between HTTP and HTTPS in latency?
HTTPS adds a slight overhead for encryption but ensures security.</t>
  </si>
  <si>
    <t>Data base types and how to do scaling or increase resources. cashing and it's usage</t>
  </si>
  <si>
    <t>Load balancer types and which one is preferred over the other</t>
  </si>
  <si>
    <t>network LB and application LB , Network LB is preferred because the request which goes to backend server
 is http and no time gets spent for the decryption</t>
  </si>
  <si>
    <t>When would you use ALB over NLB?</t>
  </si>
  <si>
    <t>Use ALB when routing decisions need to be made at Layer 7 (e.g., based on path /api/v1 vs /api/v2 or HTTP headers). 
Use NLB for protocols like TCP/UDP or when low latency is critical.</t>
  </si>
  <si>
    <t>How does ALB handle SSL termination?</t>
  </si>
  <si>
    <t>ALB decrypts HTTPS traffic and forwards plain HTTP traffic to backend instances. This reduces the load on backend servers.</t>
  </si>
  <si>
    <t>What are sticky sessions? Why would you use them?</t>
  </si>
  <si>
    <t>Sticky sessions ensure a client is consistently routed to the same backend server.
They are useful for session-based applications like shopping carts.</t>
  </si>
  <si>
    <t>Can ALB and NLB work together?</t>
  </si>
  <si>
    <t>Yes, they can work in tandem. For example, an NLB can handle TCP traffic while an ALB processes HTTP/HTTPS traffic.</t>
  </si>
  <si>
    <t>Data Lakes and Data Pools, tell me your experience.</t>
  </si>
  <si>
    <r>
      <rPr>
        <b/>
        <sz val="11"/>
        <color theme="1"/>
        <rFont val="Calibri"/>
        <charset val="134"/>
        <scheme val="minor"/>
      </rPr>
      <t>Data Lake:</t>
    </r>
    <r>
      <rPr>
        <sz val="11"/>
        <color theme="1"/>
        <rFont val="Calibri"/>
        <charset val="134"/>
        <scheme val="minor"/>
      </rPr>
      <t xml:space="preserve">
Definition: A centralized repository that allows you to store structured, semi-structured, and unstructured data at scale.
Purpose: Primarily for storing raw data for analytics, machine learning, and data science.
Characteristics:
Stores data in its native format.
Scalable and cost-effective (e.g., AWS S3).
Supports a variety of data processing frameworks (e.g., Hadoop, Spark).
</t>
    </r>
    <r>
      <rPr>
        <b/>
        <sz val="11"/>
        <color theme="1"/>
        <rFont val="Calibri"/>
        <charset val="134"/>
        <scheme val="minor"/>
      </rPr>
      <t>Data Pool:</t>
    </r>
    <r>
      <rPr>
        <sz val="11"/>
        <color theme="1"/>
        <rFont val="Calibri"/>
        <charset val="134"/>
        <scheme val="minor"/>
      </rPr>
      <t xml:space="preserve">
Definition: Often used interchangeably with "Data Lake" but sometimes refers to smaller, specific subsets of data within a Data Lake, optimized for specific processing tasks.
Purpose: Short-term storage for transforming or staging data before further processing.</t>
    </r>
  </si>
  <si>
    <t>Do you need NAT for IPv6</t>
  </si>
  <si>
    <t>No</t>
  </si>
  <si>
    <t>Datalake and Data pool Example Use Cases and Experience:</t>
  </si>
  <si>
    <t>Data Lake Use Case: I worked on building a Data Lake on AWS for a retail company. Using Amazon S3, we ingested sales data, customer data, and clickstream logs into a centralized repository. We then analyzed this data with Athena and visualized insights using QuickSight. This helped the client gain insights into customer behavior and optimize their marketing strategies.
Data Pool Use Case: Within the Data Lake, we created dedicated data pools using partitioning strategies in S3 to speed up analytics queries. For example, one data pool focused on real-time sales analysis using AWS Glue and Kinesis.</t>
  </si>
  <si>
    <t>Relation between Datalake , data pool and dataware housing</t>
  </si>
  <si>
    <t>What tools did you use to manage the Data Lake?</t>
  </si>
  <si>
    <t>AWS S3 for storage, AWS Glue for ETL, Athena for SQL-based queries, and QuickSight for visualization.</t>
  </si>
  <si>
    <t>How do you ensure Data Lake governance?</t>
  </si>
  <si>
    <t>Using AWS Lake Formation to manage permissions, enforce fine-grained access controls, and audit data usage.</t>
  </si>
  <si>
    <t>What challenges did you face in managing a Data Lake?</t>
  </si>
  <si>
    <t>Challenges included optimizing query performance for large datasets and managing data quality across various sources. We addressed these by implementing proper partitioning, compression, and using metadata tagging.</t>
  </si>
  <si>
    <t>What are the security considerations for a Data Lake?</t>
  </si>
  <si>
    <t>Encrypt data at rest (using S3 bucket encryption) and in transit (using SSL). Implement access controls through IAM policies, bucket policies, and AWS Key Management Service (KMS).</t>
  </si>
  <si>
    <t>Difference between Data Lakes and Data Warehouses?</t>
  </si>
  <si>
    <t>A Data Lake stores raw, unstructured data, while a Data Warehouse is optimized for structured data and analytics.</t>
  </si>
  <si>
    <t xml:space="preserve">I got one request passing through a load balancer connected to two app servers, a web server and a DB server. Then all of the sudden the whole architecture becomes unresponsive: How would you start troubleshooting this? </t>
  </si>
  <si>
    <t>Troubleshooting a Sudden Unresponsive Architecture
Check the Load Balancer (LB):
Health Checks: Verify if the health checks for the application servers are failing. If so, this might indicate an issue with the app servers.
Traffic Logs: Check the access logs of the LB (e.g., AWS ALB or NLB logs). Look for traffic spikes or unusual patterns (e.g., DoS attacks, malformed requests).
Scaling Issues: Verify if the LB is configured to scale properly or if the max connections have been reached.
Investigate Application Servers:
Resource Utilization: Check CPU, memory, and disk usage on the app servers. High resource utilization could cause unresponsiveness.
Logs: Analyze application logs for errors, crashes, or exceptions.
Network Connections: Verify if the app servers can connect to the web server and database.
Examine the Web Server:
Service Status: Ensure the web server service (e.g., Apache, Nginx) is running and responding to requests.
Logs: Check web server logs (e.g., /var/log/nginx/access.log or /var/log/apache2/error.log) for errors or spikes in traffic.
Configuration Issues: Verify if misconfigurations (e.g., SSL settings, request limits) are causing problems.
Check the Database Server:
Connection Limits: Ensure the DB server hasn’t hit its max connection limit. Use tools like SHOW PROCESSLIST in MySQL to identify blocked queries.
Performance Issues: Check for slow queries or locks causing performance bottlenecks.
Disk Space: Verify there’s enough disk space and the DB isn’t in read-only mode due to resource constraints.
Network Issues:
DNS: Ensure DNS resolution is working properly, and there are no misconfigurations causing delays.
Firewall Rules: Verify that security group/firewall rules haven’t changed and are not blocking communication.
Latency/Packet Loss: Use tools like ping or traceroute to check for latency or dropped packets in the network.
Isolate the Cause:
Test each component individually:
Access the app servers directly (bypassing the load balancer).
Test database connectivity from the app servers.
Use monitoring tools like AWS CloudWatch, Datadog, or New Relic to pinpoint anomalies.</t>
  </si>
  <si>
    <t>What kind of health checks does each load balancer support?</t>
  </si>
  <si>
    <t>ALB uses HTTP/HTTPS-based health checks, while NLB uses TCP-based checks.</t>
  </si>
  <si>
    <t>Can you combine ALB and NLB in the same architecture?</t>
  </si>
  <si>
    <t>Yes, you can. For example, you could use NLB for backend database traffic and ALB for frontend web traffic.</t>
  </si>
  <si>
    <t>How does NLB handle spikes in traffic?</t>
  </si>
  <si>
    <t>NLB automatically scales to handle sudden spikes and can manage millions of connections simultaneously.</t>
  </si>
  <si>
    <t>Can ALB handle WebSocket traffic?</t>
  </si>
  <si>
    <t>Yes, ALB natively supports WebSocket traffic, making it ideal for real-time communication in web apps.</t>
  </si>
  <si>
    <t>How is TLS termination handled differently by ALB and NLB?</t>
  </si>
  <si>
    <t>ALB terminates the TLS connection and decrypts traffic, while NLB can pass the encrypted traffic directly to the target.</t>
  </si>
  <si>
    <t>Common Tools for Troubleshooting</t>
  </si>
  <si>
    <t>Load Balancer Logs: AWS ELB/ALB/NLB logs, CloudFront logs.
Server Monitoring: top, htop, iostat, vmstat for resource checks.
Network Diagnostics: curl, wget, traceroute, netstat, or telnet.
Database Monitoring: SHOW STATUS, SHOW PROCESSLIST in MySQL; AWS RDS Performance Insights.
Logs: /var/log/ for Linux, Event Viewer for Windows.</t>
  </si>
  <si>
    <t>What if the issue is a sudden traffic spike (e.g., DDoS)?</t>
  </si>
  <si>
    <t>Implement rate limiting at the load balancer and leverage AWS Shield or AWS WAF for protection.</t>
  </si>
  <si>
    <t>What if the database is the bottleneck?</t>
  </si>
  <si>
    <t>Scale the database vertically (increase instance size) or horizontally (replication or sharding). Cache frequently accessed data using Amazon ElastiCache (Redis or Memcached).</t>
  </si>
  <si>
    <t>How would you monitor and prevent such issues?</t>
  </si>
  <si>
    <t>Use AWS CloudWatch alarms to monitor resource utilization, configure auto-scaling, and set up health checks.</t>
  </si>
  <si>
    <t>What if you cannot access the servers for troubleshooting?</t>
  </si>
  <si>
    <t>Use a backup mechanism like snapshots, try rebooting instances, or access through a recovery mode.</t>
  </si>
  <si>
    <t>What is a Federation?</t>
  </si>
  <si>
    <t>Federation is a system or architecture that allows multiple independent entities (e.g., organizations, systems, or domains)
 to collaborate or interoperate while maintaining autonomy over their own resources. In the context of technology, federation is commonly used in identity management, data sharing, and distributed systems.</t>
  </si>
  <si>
    <t>Types of Federation:</t>
  </si>
  <si>
    <r>
      <rPr>
        <b/>
        <sz val="11"/>
        <color theme="1"/>
        <rFont val="Calibri"/>
        <charset val="134"/>
        <scheme val="minor"/>
      </rPr>
      <t>Identity Federation</t>
    </r>
    <r>
      <rPr>
        <sz val="11"/>
        <color theme="1"/>
        <rFont val="Calibri"/>
        <charset val="134"/>
        <scheme val="minor"/>
      </rPr>
      <t xml:space="preserve">
Allows users to access multiple systems or services across different organizations using a single set of credentials, eliminating the need to maintain separate accounts.
</t>
    </r>
    <r>
      <rPr>
        <b/>
        <sz val="11"/>
        <color theme="1"/>
        <rFont val="Calibri"/>
        <charset val="134"/>
        <scheme val="minor"/>
      </rPr>
      <t>Federated Database System</t>
    </r>
    <r>
      <rPr>
        <sz val="11"/>
        <color theme="1"/>
        <rFont val="Calibri"/>
        <charset val="134"/>
        <scheme val="minor"/>
      </rPr>
      <t xml:space="preserve">
Combines data from multiple autonomous databases into a unified view, allowing systems to query data from different sources transparently.
</t>
    </r>
    <r>
      <rPr>
        <b/>
        <sz val="11"/>
        <color theme="1"/>
        <rFont val="Calibri"/>
        <charset val="134"/>
        <scheme val="minor"/>
      </rPr>
      <t>Federated Search</t>
    </r>
    <r>
      <rPr>
        <sz val="11"/>
        <color theme="1"/>
        <rFont val="Calibri"/>
        <charset val="134"/>
        <scheme val="minor"/>
      </rPr>
      <t xml:space="preserve">
Allows users to search multiple, distributed data repositories from a single search interface.
</t>
    </r>
    <r>
      <rPr>
        <b/>
        <sz val="11"/>
        <color theme="1"/>
        <rFont val="Calibri"/>
        <charset val="134"/>
        <scheme val="minor"/>
      </rPr>
      <t>Federated Cloud</t>
    </r>
    <r>
      <rPr>
        <sz val="11"/>
        <color theme="1"/>
        <rFont val="Calibri"/>
        <charset val="134"/>
        <scheme val="minor"/>
      </rPr>
      <t xml:space="preserve">
Allows collaboration between multiple cloud providers while enabling seamless integration for users.</t>
    </r>
  </si>
  <si>
    <t>How is Federation different from Single Sign-On (SSO)?</t>
  </si>
  <si>
    <t>Federation is the architecture enabling cross-domain authentication, while SSO is the feature that allows users to log in once and access multiple services without re-authenticating.</t>
  </si>
  <si>
    <t>Can Federation be implemented on-premises and in the cloud?</t>
  </si>
  <si>
    <t>Yes, Federation can work across on-premises systems (e.g., Active Directory Federation Services - ADFS) and cloud platforms (e.g., AWS SSO, Azure AD).</t>
  </si>
  <si>
    <t>What are the security implications of Federation?</t>
  </si>
  <si>
    <t>Federation relies on trust between parties. Misconfigured trust relationships or insecure token handling can lead to unauthorized access.</t>
  </si>
  <si>
    <t>Database is slow: which resources would you need to increase/decrease to improve its performance?</t>
  </si>
  <si>
    <t>When a database is slow, you need to identify the bottleneck and adjust the appropriate resources. Here are the main areas to focus on:
Compute Resources (CPU) High CPU utilization
Memory (RAM)
Storage (Disk)
Network Bandwidth
Indexing
Database Connections
Query Optimization
Scaling Strategies
Timeouts</t>
  </si>
  <si>
    <t>which report in DB gives all the details abotu the issues</t>
  </si>
  <si>
    <t>Slow Query Log
Performance Insights
Query Execution Plan (EXPLAIN)
Database Activity Reports
Error Logs
System Event Log (Audit Log)</t>
  </si>
  <si>
    <t>Which report should you check first if you suspect slow queries?</t>
  </si>
  <si>
    <t>Start with the Slow Query Log or use the EXPLAIN command for individual queries.
These help pinpoint inefficient queries and missing indexes.</t>
  </si>
  <si>
    <t>How do you identify if CPU is the main bottleneck?</t>
  </si>
  <si>
    <t>Use tools like AWS Performance Insights, CloudWatch Metrics, or on-premise tools like top or vmstat. High CPU utilization with low disk I/O often indicates expensive query computations.</t>
  </si>
  <si>
    <t>How do you handle deadlocks in a database?</t>
  </si>
  <si>
    <t>Enable deadlock detection (e.g., innodb_deadlock_detect in MySQL).
Review deadlock logs to find the offending queries.
Refactor the application to handle transactions in a consistent order</t>
  </si>
  <si>
    <t>What if the database has high disk I/O?</t>
  </si>
  <si>
    <t>Enable caching mechanisms (e.g., innodb_buffer_pool in MySQL).
Move to faster storage (e.g., SSDs or provisioned IOPS).
Optimize queries to reduce the amount of data read/written to disk.</t>
  </si>
  <si>
    <t>Are there tools for database monitoring beyond native options?</t>
  </si>
  <si>
    <t>Yes, third-party tools like New Relic, SolarWinds DPM, and Datadog offer advanced monitoring, query analytics, and alerting capabilities.</t>
  </si>
  <si>
    <t>What is HTTPS/SSL?</t>
  </si>
  <si>
    <t>HTTPS (HyperText Transfer Protocol Secure) is an encrypted version of HTTP, which ensures secure communication between a web browser (client) and a web server. It uses SSL/TLS (Secure Sockets Layer/Transport Layer Security) protocols to encrypt the data being transmitted.</t>
  </si>
  <si>
    <t>What is the difference between SSL and TLS?</t>
  </si>
  <si>
    <t>TLS (Transport Layer Security) is the successor to SSL, offering better security and performance. Modern systems primarily use TLS, though the term "SSL" is still commonly used interchangeably.</t>
  </si>
  <si>
    <t>How does HTTPS prevent man-in-the-middle (MITM) attacks?</t>
  </si>
  <si>
    <t>HTTPS encrypts all communication, ensuring that even if data is intercepted, it cannot be read. The SSL certificate also validates the server's identity, preventing impersonation.</t>
  </si>
  <si>
    <t>What happens if a website's SSL certificate is expired or invalid?</t>
  </si>
  <si>
    <t>The browser will show a warning, and users may be blocked from accessing the site. This ensures users are aware of potential security risks.</t>
  </si>
  <si>
    <t>What tools can you use to troubleshoot HTTPS issues?</t>
  </si>
  <si>
    <t>OpenSSL: Test SSL/TLS connections (e.g., openssl s_client -connect example.com:443).
SSL Labs: Analyze a website's SSL implementation.
Browser Developer Tools: Check SSL errors in the network tab.</t>
  </si>
  <si>
    <t>What is a wildcard SSL certificate?</t>
  </si>
  <si>
    <t>A wildcard SSL certificate secures a domain and its subdomains. For example, *.example.com covers www.example.com, blog.example.com, etc.</t>
  </si>
  <si>
    <t>Why are TLS versions deprecated over time?</t>
  </si>
  <si>
    <t>Older versions (e.g., TLS 1.0 and 1.1) are deprecated due to vulnerabilities that can be exploited by attackers. Newer versions like TLS 1.2 and TLS 1.3 are more secure and efficient.</t>
  </si>
  <si>
    <t>What does HTTPS/SSL protect against?</t>
  </si>
  <si>
    <t>HTTPS/SSL provides protection for data in transit between a client (e.g., browser) and a server by encrypting the communication. It protects against several specific types of attacks and vulnerabilities:
1. Eavesdropping (Data Interception)
Protection: Encrypts the data exchanged between the client and server, making it unreadable to attackers even if intercepted.
Scenario: If an attacker intercepts a password sent over an HTTP connection, they can read it in plain text. With HTTPS/SSL, the attacker only sees encrypted data (e.g., g7cE8X1@5).
2.Man-in-the-Middle (MITM) Attacks
Protection: Ensures data integrity and prevents attackers from intercepting or altering communication.
Scenario: An attacker intercepts communication and inserts malicious code. HTTPS verifies the authenticity of the server and encrypts the data, preventing tampering.
3.Spoofing (Fake Websites)
Protection: Uses SSL certificates to authenticate the identity of the website, ensuring users are connecting to the legitimate server.
Scenario: A phishing site mimics a legitimate bank’s website to steal credentials. With HTTPS, the browser verifies the server’s SSL certificate, alerting users if the site is fake.
4. Data Integrity
Protection: Prevents data from being modified during transmission by verifying its integrity.
Scenario: If someone alters a payment request during transmission, HTTPS ensures the changes are detected, and the connection is terminated.
5. Session Hijacking
Protection: Encrypts session cookies, preventing attackers from stealing session tokens to impersonate users.
Scenario: Without HTTPS, an attacker could intercept a session cookie during login and use it to access a user's account.
6. Passive Attacks
Protection: Prevents attackers from passively listening to network traffic to gather sensitive information.
Scenario: On a public Wi-Fi network, an attacker could capture unencrypted HTTP data. With HTTPS, all transmitted data is encrypted and useless to the attacker.</t>
  </si>
  <si>
    <t>Does HTTPS protect against DDoS attacks?</t>
  </si>
  <si>
    <t>No, HTTPS encrypts data in transit but doesn’t provide protection against distributed denial-of-service (DDoS) attacks, which overwhelm a server with traffic.</t>
  </si>
  <si>
    <t>Can HTTPS prevent SQL injection or XSS?</t>
  </si>
  <si>
    <t>No, HTTPS secures data in transit but doesn’t protect against vulnerabilities in the web application itself.</t>
  </si>
  <si>
    <t>How does HTTPS protect session cookies?</t>
  </si>
  <si>
    <t>HTTPS encrypts session cookies during transmission, preventing attackers from stealing them through interception.</t>
  </si>
  <si>
    <t>Is HTTPS always secure?</t>
  </si>
  <si>
    <t>HTTPS is secure when implemented correctly, but vulnerabilities such as outdated encryption algorithms or misconfigured servers can weaken its protection.</t>
  </si>
  <si>
    <t>Why do some phishing sites have HTTPS?</t>
  </si>
  <si>
    <t>SSL certificates verify server identity but not intent. Attackers can still obtain certificates for malicious sites, making user education crucial.</t>
  </si>
  <si>
    <t>What is a TLD (Top-Level Domain)?</t>
  </si>
  <si>
    <t>Definition: A Top-Level Domain (TLD) is the last segment of a domain name, appearing after the final dot. For example, in the domain name "example.com", ".com" is the TLD.
Categories of TLDs:
Generic TLDs (gTLDs): These are the most common and include extensions like .com, .org, .net.
Country-Code TLDs (ccTLDs): These represent specific countries or territories, such as .uk (United Kingdom), .de (Germany), and .jp (Japan).
Sponsored TLDs (sTLDs): These are specialized TLDs regulated by a sponsor, like .edu for educational institutions and .gov for government entities.</t>
  </si>
  <si>
    <t>What is DNS (Domain Name System)? How does it work?</t>
  </si>
  <si>
    <t>Definition: The Domain Name System (DNS) is a hierarchical system that translates human-readable domain names (e.g., www.example.com) into IP addresses (e.g., 192.168.1.1), which computers use to locate each other on the internet.
How It Works:
DNS Query: When you type a URL in your browser, the browser sends a DNS query to a DNS resolver.
DNS Resolver: The resolver looks for the corresponding IP address by querying authoritative DNS servers.
Recursive Lookup: The resolver may ask multiple DNS servers in a process called recursion. It starts with root DNS servers, then TLD servers, and finally authoritative DNS servers for the domain.
Response: Once the IP address is found, it is sent back to the client, which can then initiate a connection to the server.</t>
  </si>
  <si>
    <t>How is a hostname resolved from the command-line?</t>
  </si>
  <si>
    <t>using nslookup and dig</t>
  </si>
  <si>
    <t>How is an IP resolved to a domain name?</t>
  </si>
  <si>
    <t>This process is called reverse DNS lookup
using the nslookup and dig</t>
  </si>
  <si>
    <t>Explain the SSL HandShake.</t>
  </si>
  <si>
    <t>What is CI (Continuous Integration)?</t>
  </si>
  <si>
    <t>What are Containers?</t>
  </si>
  <si>
    <t>What's a docker container? What's the difference from a VM?</t>
  </si>
  <si>
    <t>What is the advantage of using Docker containers over traditional virtualization?</t>
  </si>
  <si>
    <t>Docker containers are faster and more efficient as they share the host OS kernel, while VMs require full OS installations, making them slower and more resource-intensive.</t>
  </si>
  <si>
    <t>How does Kubernetes relate to Docker containers?</t>
  </si>
  <si>
    <t>Kubernetes is an orchestration tool for managing and scaling containerized applications, typically using Docker containers. It automates container deployment, scaling, and operations across clusters.</t>
  </si>
  <si>
    <t>How can CI help in the development process?</t>
  </si>
  <si>
    <t>CI ensures that code changes are automatically tested and integrated, which helps catch bugs early and improves collaboration between team members. It also makes the software delivery process faster and more reliable.</t>
  </si>
  <si>
    <t>Why do we say containers are portable?</t>
  </si>
  <si>
    <t>How do we create a container?</t>
  </si>
  <si>
    <t xml:space="preserve">Can we create a container on a Linux OS and run it on a Windows machine? </t>
  </si>
  <si>
    <t>Yes, you can create a container on a Linux OS and run it on a Windows machine. Containers are portable, and Docker allows you to transfer the container image from Linux to Windows. On Windows, Docker Desktop with WSL2 (Windows Subsystem for Linux) provides a Linux environment to run the container.</t>
  </si>
  <si>
    <t>What are some of the problems of doing table scans in a database?</t>
  </si>
  <si>
    <r>
      <rPr>
        <b/>
        <sz val="11"/>
        <color theme="1"/>
        <rFont val="Calibri"/>
        <charset val="134"/>
        <scheme val="minor"/>
      </rPr>
      <t>Slow Query Performance:</t>
    </r>
    <r>
      <rPr>
        <sz val="11"/>
        <color theme="1"/>
        <rFont val="Calibri"/>
        <charset val="134"/>
        <scheme val="minor"/>
      </rPr>
      <t xml:space="preserve"> Table scans read every row of the table, which is inefficient for large datasets.
</t>
    </r>
    <r>
      <rPr>
        <b/>
        <sz val="11"/>
        <color theme="1"/>
        <rFont val="Calibri"/>
        <charset val="134"/>
        <scheme val="minor"/>
      </rPr>
      <t>High CPU and IO Usage:</t>
    </r>
    <r>
      <rPr>
        <sz val="11"/>
        <color theme="1"/>
        <rFont val="Calibri"/>
        <charset val="134"/>
        <scheme val="minor"/>
      </rPr>
      <t xml:space="preserve"> Since every row is checked, it leads to high CPU and I/O utilization, affecting system performance.
</t>
    </r>
    <r>
      <rPr>
        <b/>
        <sz val="11"/>
        <color theme="1"/>
        <rFont val="Calibri"/>
        <charset val="134"/>
        <scheme val="minor"/>
      </rPr>
      <t xml:space="preserve">Lock Contention: </t>
    </r>
    <r>
      <rPr>
        <sz val="11"/>
        <color theme="1"/>
        <rFont val="Calibri"/>
        <charset val="134"/>
        <scheme val="minor"/>
      </rPr>
      <t xml:space="preserve">Table scans lock the entire table, which can prevent other queries from accessing the table concurrently.
</t>
    </r>
    <r>
      <rPr>
        <b/>
        <sz val="11"/>
        <color theme="1"/>
        <rFont val="Calibri"/>
        <charset val="134"/>
        <scheme val="minor"/>
      </rPr>
      <t xml:space="preserve">Lack of Index Utilization: </t>
    </r>
    <r>
      <rPr>
        <sz val="11"/>
        <color theme="1"/>
        <rFont val="Calibri"/>
        <charset val="134"/>
        <scheme val="minor"/>
      </rPr>
      <t>Without appropriate indexes, a query will perform a full table scan, causing delays, especially for large tables.</t>
    </r>
  </si>
  <si>
    <t>What is a 'shell' in Linux?</t>
  </si>
  <si>
    <t>A shell in Linux is a command-line interface (CLI) that allows users to interact with the operating system by typing commands. It acts as a user interface between the user and the kernel, interpreting the commands and executing them. Common shells include Bash, Zsh, and Fish.</t>
  </si>
  <si>
    <t>Tell me how a packet is routed through the internet.</t>
  </si>
  <si>
    <t>A packet follows these general steps when routed through the internet:
Source: The sender creates a packet with the destination IP address.
Routing: Routers examine the destination IP and forward the packet along the best path.
Layer 3 (Network Layer): The packet travels through several routers, each making forwarding decisions based on routing tables.
Final Destination: The packet reaches its destination IP address and is reassembled into the original message.</t>
  </si>
  <si>
    <t>What are the routing tables , commands with example ?</t>
  </si>
  <si>
    <t>Why does an enterprise use RAID?</t>
  </si>
  <si>
    <t>Enterprises use RAID (Redundant Array of Independent Disks) for:
Data Redundancy: RAID provides fault tolerance by storing duplicate data across multiple disks.
Improved Performance: Certain RAID levels, like RAID 0, offer better read and write speeds.
Scalability: RAID allows the easy addition of disks to improve storage capacity.</t>
  </si>
  <si>
    <t>Design an FT, HA n-tier architecture.</t>
  </si>
  <si>
    <t>In an n-tier architecture, you can design for fault tolerance and high availability by implementing:
Load Balancers: Distribute traffic across multiple app servers to ensure redundancy.
Redundant App Servers: Ensure multiple app servers are available to handle failure.
Database Replication: Use master-slave or master-master replication for database redundancy.
Backup and Recovery: Regular backups of critical data and systems.
Geographic Redundancy: Distribute components across multiple data centers or regions for resilience.</t>
  </si>
  <si>
    <t>Walk through networking, VPN and DNS basics including how to deploy for scalability.</t>
  </si>
  <si>
    <t>Networking: Involves setting up private and public subnets within a VPC, defining routing tables, and using firewalls (security groups, NACLs) to control traffic.
VPN (Virtual Private Network): Used to securely connect remote users to a network, often using IPSec or SSL VPNs. For scalability, VPNs can use multiple tunnels or use services like AWS VPN or AWS Transit Gateway.
DNS (Domain Name System): Resolves domain names to IP addresses. To deploy for scalability, Route 53 or other DNS services use anycast routing and geo-routing for distributing traffic to the nearest endpoint.</t>
  </si>
  <si>
    <t>Walk through how to make an existing cloud application more FT and HA.</t>
  </si>
  <si>
    <t>Fault Tolerance (FT): Implement multi-availability zone (AZ) or multi-region architectures for high availability. Use load balancing and replication for application servers and databases.
High Availability (HA): Implement autoscaling groups for application servers, use managed services (like RDS with Multi-AZ), and deploy a content delivery network (CDN) to improve app performance and reduce latency.</t>
  </si>
  <si>
    <t>How would you identify and troubleshoot a DDoS attack? (Distributed Denial of Service.)</t>
  </si>
  <si>
    <t>Identify:
Use CloudWatch (in AWS) or similar monitoring tools to detect traffic spikes, unusual patterns, or high resource usage.
Check logs: Network, server, or application logs may show unusual traffic or failed requests.
Monitor for sudden inbound requests from a single or multiple IP addresses.
Troubleshoot:
Mitigation: Use a Web Application Firewall (WAF), rate limiting, or AWS Shield to block malicious traffic.
Scale application resources (e.g., use auto-scaling for servers).
Implement CDN (e.g., Amazon CloudFront) to absorb traffic and cache content.
Apply geofencing or IP filtering if the attack is region-specific.</t>
  </si>
  <si>
    <t>Describe Black/Red deployment technique, when and why to use it. (Red/Black is also called Blue Green)</t>
  </si>
  <si>
    <t>other deployment patterns with example</t>
  </si>
  <si>
    <t>How would you design a data center?</t>
  </si>
  <si>
    <t>Describe the packet content of web browser request to access a site.</t>
  </si>
  <si>
    <t>what would you check if users of a web based application are experiencing sleeplessness,given that they are geographically distant from the servers</t>
  </si>
  <si>
    <t>Design an architecture to manage URL shortening</t>
  </si>
  <si>
    <t xml:space="preserve">How DNS work? </t>
  </si>
  <si>
    <t xml:space="preserve">How DHCP work? </t>
  </si>
  <si>
    <t>How to move huge data between 2 different locations with high latency on the network between these locations?</t>
  </si>
  <si>
    <t xml:space="preserve">What is Hyper-visor? </t>
  </si>
  <si>
    <t>A Hypervisor is software that allows multiple virtual machines (VMs) to run on a single physical machine by abstracting the hardware resources.
Type 1 Hypervisor (Bare-metal): Runs directly on the hardware. Example: VMware ESXi, Microsoft Hyper-V, Xen.
Type 2 Hypervisor (Hosted): Runs on top of a host operating system. Example: VMware Workstation, VirtualBox.</t>
  </si>
  <si>
    <t>What are the type of virtualization?</t>
  </si>
  <si>
    <t>What are the RAID levels?</t>
  </si>
  <si>
    <t xml:space="preserve">What is DB caching? </t>
  </si>
  <si>
    <t>How to increase DB Performance and make it more scalable?</t>
  </si>
  <si>
    <t>You have 2 web servers and 1 DB node, customer says volume is 20 times the previous peak what would you do</t>
  </si>
  <si>
    <t>Describe the steps to troubleshoot a slow database running on a cloud app</t>
  </si>
  <si>
    <t>White board a 3 tier architecture with various components. How do you scale it 1000x for a global ecommerce application.</t>
  </si>
  <si>
    <t>How to configure virtual names on Apache? How to configure SSL?</t>
  </si>
  <si>
    <t>what are the run levels for Linux</t>
  </si>
  <si>
    <t>CIDR</t>
  </si>
  <si>
    <t>Example of CIDR with 60 VMs:</t>
  </si>
  <si>
    <t>CIDR Summary</t>
  </si>
  <si>
    <t>EC2: I have managed fleets of EC2 instances, optimizing for performance and cost, and I have experience with Auto Scaling to handle load variations.
S3: I have implemented secure and scalable storage solutions using S3, applying lifecycle policies and utilizing S3 Glacier for long-term archiving.
RDS: I’ve set up managed relational databases, ensuring high availability with Multi-AZ deployments and read replicas.
CloudFormation: I have automated the provisioning of AWS resources using CloudFormation templates, which allowed for repeatable and consistent environment setups.
IAM: I established secure access management policies, ensuring that the principle of least privilege was followed.</t>
  </si>
  <si>
    <t>How to change the name of the URL for azure app service</t>
  </si>
  <si>
    <t>Follup questions on CName and A record</t>
  </si>
  <si>
    <t>OSI model layers and difference between Layer 4 and Layer 7.</t>
  </si>
  <si>
    <t>Difference between Relational and Non-Relational DB? Why would you want to use a NoSQL Database?</t>
  </si>
  <si>
    <t>Difference between Data Lake and Data Warehouse? What are the use cases?</t>
  </si>
  <si>
    <t>What is the purpose of database sharding?</t>
  </si>
  <si>
    <t xml:space="preserve">What are containers? How are they different from VMs? </t>
  </si>
  <si>
    <t>Benefits and limitations of containers?</t>
  </si>
  <si>
    <t xml:space="preserve">1.Need kubernetes or openshift to manage the conatainers
2.Logging and Monitoring
3.Storage/Volume Management
4.Networking Complexity
5.Kubernetes or Docker etc Upgrades.
6.Containers share the host's OS kernel, which can create security vulnerabilities. A compromised container may affect other containers on the same host.
</t>
  </si>
  <si>
    <t>Why do we need IPv6?</t>
  </si>
  <si>
    <t>What is TLS/SSL? Why do we need it?</t>
  </si>
  <si>
    <t>What is DNS? How does DNS resolution work?</t>
  </si>
  <si>
    <t>What are common DNS record types?</t>
  </si>
  <si>
    <t>How does a network packet contain data?</t>
  </si>
  <si>
    <t>What is CDN? Why do we need it? How does it work?</t>
  </si>
  <si>
    <t>Difference between Application and Network Load Balancer? When do we need one vs. the other?</t>
  </si>
  <si>
    <t xml:space="preserve"> How does a load balancer distribute traffic? What are the common distribution methods?</t>
  </si>
  <si>
    <t>What is File vs. Object Storage vs block storage?</t>
  </si>
  <si>
    <t>What is CI/CD? What is CI used for? What is CD used for?</t>
  </si>
  <si>
    <t>Explain Blue/Green pipeline. What are the benefits?</t>
  </si>
  <si>
    <t>How do you check CPU and memory usage on a Linux machine?</t>
  </si>
  <si>
    <t>What are the common DDoS attacks? How do you identify them? What can you do about them?</t>
  </si>
  <si>
    <t>What is SAML? What is it used for?</t>
  </si>
  <si>
    <t>Explain Web Application Firewall. How do you configure it?</t>
  </si>
  <si>
    <t>What all points you will consider , If you have to migrate On premise application to Azure or Cloud</t>
  </si>
  <si>
    <t>Assess current application dependencies and workloads.
Choose the migration strategy (rehost, refactor, rearchitect, rebuild).
Plan for network, security, and compliance.
Leverage Azure Migrate and native tools for a seamless transition.
Validate migration with pilots, monitor post-migration, and optimize.
OS patching , Upgrades , Golden Images , Deployment Pipelines , Code repository 
Monitoring &amp; Observability</t>
  </si>
  <si>
    <t>How can you optimize infrastructure costs through effective use of SQL database technologies like MySQL or PostgreSQL?</t>
  </si>
  <si>
    <t>What is Zero Trust Security?</t>
  </si>
  <si>
    <t>i want to create 5 virtual machines in azure which is capapble of connecting with other VM's , so what all resources we need to create in the azure like virtual network , subnet , network interface card , network security groups etc and whats the relation in them ? explain in short</t>
  </si>
  <si>
    <t>so subnet will have NIC and NSG both ?</t>
  </si>
  <si>
    <t>is it mandatory for the Virtual machine in azure to have virtual network and subnet?</t>
  </si>
  <si>
    <t>Private Endpoints and Private Link services  in azure</t>
  </si>
  <si>
    <t>Availability set , update domain and fault domain</t>
  </si>
  <si>
    <t>related between update and fault domain</t>
  </si>
  <si>
    <t>What is the meaning of Generalizing the Virtual Machine?</t>
  </si>
  <si>
    <t>what type of storage we get by default in AWS EC2 and azure VM when we create the VM?</t>
  </si>
  <si>
    <t>customer says to move out of azure devops implementations and move to jenkins , after doing that it finds
 that cost has increased to double , what can be the reason?</t>
  </si>
  <si>
    <t>Before selecting any cloud provider , what all features or criteras you will look for selecting the Cloud ?</t>
  </si>
  <si>
    <t>What should be the basic features of any cloud provider ?</t>
  </si>
  <si>
    <t xml:space="preserve">On Demand Service : Provisioning and termination of resources using the console or CLI 
Network Access : Access services over any network and any device using the standard protocols
Resource Pooling : Economical and cheaper resources.
Elasticity : 
Measure Service : 
</t>
  </si>
  <si>
    <t>AWS Principles</t>
  </si>
  <si>
    <t>1. Customer Obsession
Leaders start with the customer and work backward, making decisions that create value for customers above all else. They deeply understand customer needs and strive to exceed their expectations.
Example: Continuously improving a product based on customer feedback.
2. Ownership
Leaders act on behalf of the entire company, taking responsibility for their work and outcomes. They think long-term and never say, "That's not my job."
Example: Taking responsibility for a project’s success, even if it's outside your formal role.
3. Invent and Simplify
Leaders seek innovative solutions and look for ways to simplify complex problems. They are not afraid to think big or challenge the status quo.
Example: Introducing a new tool or process that automates manual work.
4. Are Right, A Lot
Leaders have strong judgment and make good decisions most of the time. They seek diverse perspectives and work to disconfirm their own assumptions.
Example: Consulting team members before making critical decisions.
5. Learn and Be Curious
Leaders are never done learning. They constantly seek to improve their skills and explore new ideas.
Example: Taking a course to learn a technology or skill relevant to your role.
6. Hire and Develop the Best
Leaders hire exceptional talent and help them grow. They mentor and coach others to improve their skills and prepare them for future roles.
Example: Identifying high-potential team members and assigning them growth opportunities.
7. Insist on the Highest Standards
Leaders constantly raise the bar and drive their teams to deliver high-quality products, services, and processes.
Example: Ensuring a deliverable meets rigorous quality checks before release.
8. Think Big
Leaders create and communicate a bold vision for the future. They think creatively and push for innovative solutions.
Example: Proposing a strategy to expand into new markets globally.
9. Bias for Action
Speed matters in business. Leaders value calculated risk-taking and act quickly to seize opportunities.
Example: Launching a minimally viable product (MVP) to gather customer feedback faster.
10. Frugality
Leaders accomplish more with less by finding efficient solutions without wasting resources.
Example: Reusing existing infrastructure instead of buying expensive new tools.
11. Earn Trust
Leaders build trust through integrity, transparency, and respect. They listen attentively and treat others with dignity.
Example: Owning up to mistakes and working to fix them.
12. Dive Deep
Leaders operate at all levels, paying attention to the details while understanding the big picture. They stay connected to their work and avoid being out of touch.
Example: Personally reviewing metrics to find the root cause of a problem.
13. Have Backbone; Disagree and Commit
Leaders respectfully challenge decisions they disagree with but fully commit once a direction is determined.
Example: Arguing for a different approach during planning but fully supporting the chosen one afterward.
14. Deliver Results
Leaders focus on achieving meaningful results. They prioritize and execute to meet their goals, even in tough circumstances.
Example: Successfully delivering a project on time despite challenges.</t>
  </si>
  <si>
    <t>Create a 3 tier architecture on azure like front end , backend and database , ensure to use application and network firewalls and load balancers , DNS servers , Virtual machines in availability sets and VMSS , Then you'll need to dive deeper into the technical aspects why we used VM which availablity set and explain each component maybe why that Database is the one you picked</t>
  </si>
  <si>
    <t>Detailed FLow</t>
  </si>
  <si>
    <t>High Level Flow</t>
  </si>
  <si>
    <t>5 different R strategy for cloud migration?</t>
  </si>
  <si>
    <t>What is  between Azure Web Apps,</t>
  </si>
  <si>
    <t>Azure Web Apps is a platform-as-a-service (PaaS) offering for hosting web applications, REST APIs, and mobile app backends.
They provide a fully managed environment with built-in support for various programming languages and frameworks.</t>
  </si>
  <si>
    <t xml:space="preserve"> What is Azure Functions, </t>
  </si>
  <si>
    <t>Azure Functions is a serverless computing service that allows developers to run small code (functions) in response to events or 
triggers without managing the underlying infrastructure.</t>
  </si>
  <si>
    <t>What is Azure Logic Apps</t>
  </si>
  <si>
    <t>Azure Logic Apps is an Azure service for creating and running workflows that integrate with various services and data sources.
 They provide a visual designer to create workflows using pre-built connectors and actions.</t>
  </si>
  <si>
    <t>What is Azure Application Insights, and 
why is it important for application development?</t>
  </si>
  <si>
    <t>Azure Application Insights is an application performance management and monitoring service offered by Microsoft Azure. It helps developers and IT professionals gain insights into the behavior and performance of their applications by collecting telemetry data such as requests, exceptions, and custom events. It is crucial for application development because it allows for proactive issue identification, performance optimization, and ensuring a superior user experience.
Azure Application Insights is a comprehensive monitoring and diagnostics tool provided by Azure. It enables us to track the performance, availability, and usage of our applications. This is vital for identifying and addressing issues before they impact users, ensuring that applications run smoothly and efficiently."</t>
  </si>
  <si>
    <t>How can you set up Azure Application Insights for your application?</t>
  </si>
  <si>
    <t>"To set up Azure Application Insights, you first create an Application Insights resource in the Azure portal. Next, you need to configure instrumentation for your application by adding the Application Insights SDK to your codebase. After making the necessary code changes, you deploy the updated application, and it starts sending telemetry data to your Application Insights resource."</t>
  </si>
  <si>
    <t>What types of telemetry data can Azure Application Insights collect?</t>
  </si>
  <si>
    <t>Azure Application Insights can collect request telemetry to track HTTP requests, dependency telemetry to monitor external services, exception telemetry to capture error details, performance counters for system-level metrics, and custom events and metrics to record application-specific data. These types of telemetry data allow us to identify and resolve performance bottlenecks, errors, and usage patterns."</t>
  </si>
  <si>
    <t>How do you troubleshoot application performance issues using Azure Application Insights?</t>
  </si>
  <si>
    <t>"When troubleshooting application performance issues, I rely on Azure Application Insights' Application Map to visualize dependencies and pinpoint bottlenecks. The Smart Detection feature helps in identifying anomalies and potential issues. I also use the Live Metrics Stream to monitor real-time performance data, which allows for immediate action when problems occur."</t>
  </si>
  <si>
    <t>Can you explain the concept of proactive monitoring in Azure Application Insights?</t>
  </si>
  <si>
    <t>Proactive monitoring is about staying ahead of issues by setting up alerts and notifications in Azure Application Insights. You can create alert rules that trigger notifications when specific conditions, like high error rates or slow response times, are met. This way, you can take corrective action before users experience problems, ensuring a smooth user experience."</t>
  </si>
  <si>
    <t>What is the role of telemetry in application monitoring, and 
how does Azure Application Insights handle telemetry data?</t>
  </si>
  <si>
    <t>Telemetry serves as the eyes and ears of our applications, providing insights into their performance and usage. Azure Application Insights collects telemetry data from application components, including requests, dependencies, and exceptions. This data is then transmitted to the Application Insights resource, where it's processed, aggregated, and stored for analysis and troubleshooting."</t>
  </si>
  <si>
    <t>key advantages of using Azure Application Insights for application monitoring</t>
  </si>
  <si>
    <t>Azure Application Insights offers several advantages, including real-time monitoring, powerful analytics, proactive issue detection, and integration with other Azure services. It enables organizations to deliver high-quality applications with improved reliability and performance.</t>
  </si>
  <si>
    <t>How can you create custom telemetry in Azure Application Insights, 
and why might you need to do so?</t>
  </si>
  <si>
    <t>To create custom telemetry, you can use the Azure Application Insights SDK to send data that is unique to your application. This is useful when you want to track custom events, measure specific performance metrics, or record application-specific log data. For example, you might want to monitor user-specific actions, such as clicking a 'Buy Now' button or tracking the execution time of a custom algorithm."</t>
  </si>
  <si>
    <t>How does Azure Application Insights help in identifying and resolving 
performance bottlenecks in an application?</t>
  </si>
  <si>
    <t>Azure Application Insights is equipped with performance counters, request tracking, and dependencies tracking. By monitoring these aspects, we can detect where an application is experiencing slowdowns. For instance, if we see that a particular database dependency is causing delays in processing requests, we can investigate the database performance and optimize it, ultimately resolving the bottleneck."</t>
  </si>
  <si>
    <t>What are the key considerations for setting up alert rules in Azure Application Insights?</t>
  </si>
  <si>
    <t>Setting up alert rules in Azure Application Insights involves selecting the right metrics, such as error rates or response times, that are crucial for your application's performance. You need to define thresholds that, when exceeded, indicate a problem. It's also vital to specify actions, like sending email notifications or triggering Azure Functions, to respond promptly to alerts and resolve issues."</t>
  </si>
  <si>
    <t>What is OS ?</t>
  </si>
  <si>
    <t>An Operating System (OS) is system software that acts as an intermediary between computer hardware and the user or application programs. It manages hardware resources and provides essential services for software execution.</t>
  </si>
  <si>
    <t>What are different type of OS ?</t>
  </si>
  <si>
    <t>Windows / Linux /UNIX /Solaris / AIX / Android / IOS</t>
  </si>
  <si>
    <t>What are the distributions ? What are  the different distributions of OS ?</t>
  </si>
  <si>
    <t>Name some Linux Distros
Ubuntu
Debian
CentOS
Fedora
RedHat</t>
  </si>
  <si>
    <t>What are different type of test operators in linux shell?</t>
  </si>
  <si>
    <t>4.How to set SSH ?</t>
  </si>
  <si>
    <t>4.OSI Mode/TCP-IP Model?</t>
  </si>
  <si>
    <t>CIDR Notations?</t>
  </si>
  <si>
    <t xml:space="preserve">Subnet </t>
  </si>
  <si>
    <t>Private Network</t>
  </si>
  <si>
    <t>Public Network</t>
  </si>
  <si>
    <t>Static and dynamic IP's</t>
  </si>
  <si>
    <t>Firewall</t>
  </si>
  <si>
    <t xml:space="preserve">Proxy </t>
  </si>
  <si>
    <t>Public and Private DNS</t>
  </si>
  <si>
    <t>VPN</t>
  </si>
  <si>
    <t>IPv4 and IPv6 protocols</t>
  </si>
  <si>
    <t>what is SAN</t>
  </si>
  <si>
    <t>What is NFS</t>
  </si>
  <si>
    <t>Disk OPS/throughput and latency</t>
  </si>
  <si>
    <t>How we do user management and different file permissions in Linux</t>
  </si>
  <si>
    <t>Distributed system (Clusters)</t>
  </si>
  <si>
    <t>Failover mechanism</t>
  </si>
  <si>
    <t xml:space="preserve">Horizontal and vertical scaling </t>
  </si>
  <si>
    <t>PKI infrastructures</t>
  </si>
  <si>
    <t>Zero trust security</t>
  </si>
  <si>
    <t>L4 and L7 load balancers</t>
  </si>
  <si>
    <t xml:space="preserve">Reverse proxy </t>
  </si>
  <si>
    <t>Load balancing algorithms</t>
  </si>
  <si>
    <t xml:space="preserve">Site to Site VPN </t>
  </si>
  <si>
    <t>Client to Site VPN</t>
  </si>
  <si>
    <t>Important files in the OS</t>
  </si>
  <si>
    <t>How will u grep the IP from the Lopg file  (Regular Expression)</t>
  </si>
  <si>
    <t>What is Bond 0 interface , or what are the interfaces in the linux 
networking concepts</t>
  </si>
  <si>
    <t>What is Linux ?</t>
  </si>
  <si>
    <t xml:space="preserve">It’s a OS which is open source and based on unix </t>
  </si>
  <si>
    <t>What is unix ?</t>
  </si>
  <si>
    <t>Unix is a proprietry OS which is used for the large scale applications</t>
  </si>
  <si>
    <t>How to identify we ar eusing Unix or Linux?</t>
  </si>
  <si>
    <t>What is Linux Kernel ?</t>
  </si>
  <si>
    <t>its core of linux OS , interface between hardware and software running on it , maanes resources , file system , security etc</t>
  </si>
  <si>
    <t>What is shell?</t>
  </si>
  <si>
    <t>interface to interact with OS</t>
  </si>
  <si>
    <t xml:space="preserve">Different type of Shell </t>
  </si>
  <si>
    <t>Bash (Bourne Again Shell) , Tcsh , zsh , ksh(Korn shell)</t>
  </si>
  <si>
    <t>how will u created a user in the linux</t>
  </si>
  <si>
    <t>using the command useradd 9exact command syntax need to check)</t>
  </si>
  <si>
    <t>explain the file permissions in linux</t>
  </si>
  <si>
    <t>Read ,Write &amp; Execute (Owner , Group &amp; Others)</t>
  </si>
  <si>
    <t>how you will change the user permission ?</t>
  </si>
  <si>
    <t>chmod u=rwx,g=rx,o= file.txt</t>
  </si>
  <si>
    <t>how will you see the active process in linux</t>
  </si>
  <si>
    <t xml:space="preserve">ps , top </t>
  </si>
  <si>
    <t>whats the different between a soft link or hard link or symbolic link ?</t>
  </si>
  <si>
    <t>what are inodes in linux (ls -li)</t>
  </si>
  <si>
    <t xml:space="preserve">In Linux, an inode (index node) is a data structure that stores metadata about a file or directory. Every file has an associated inode, which contains information such as:
- File size
- Permissions
- Ownership (user &amp; group)
- Timestamps (creation, modification, access)
- Number of hard links
- Location of data blocks on disk
However, inodes do NOT store the filename—filenames are stored in directory entries that point to the corresponding inode.
</t>
  </si>
  <si>
    <t>what is sshd service</t>
  </si>
  <si>
    <t>sshd is the ssh daemon process that allows secure remote connect to the server</t>
  </si>
  <si>
    <t>how you find the status of service in the linux or start ,stop , restart the service</t>
  </si>
  <si>
    <t>systemctl command (systemctl status sshd)</t>
  </si>
  <si>
    <t>what is the use of /etc/passwd file ?</t>
  </si>
  <si>
    <t xml:space="preserve">this file contains the user account information , users created to login to the server, group id </t>
  </si>
  <si>
    <t>what are iptables? And its purpose</t>
  </si>
  <si>
    <t>kind of firewaal rules , it’s a command line utility to configure network packet filtering rules , with Iptables you can defne rules for how incoming , outgoing and forwarding netowrk packets should bed handled and manipulated</t>
  </si>
  <si>
    <t>What are different env variables in linux</t>
  </si>
  <si>
    <t>PATH , LD_LIBRARY_PATH , printenv is the command to see the env variables</t>
  </si>
  <si>
    <t>what is the use of /etc/shadow ?</t>
  </si>
  <si>
    <t>it stores the password of the user in the encypted format</t>
  </si>
  <si>
    <t>different between wget and curl</t>
  </si>
  <si>
    <t>wget is maninly for download the files where as curl is more about protocols and features like HTTP HTTPS , FTP , SCP , TELNET etc</t>
  </si>
  <si>
    <t>what is the purpose of xargs command</t>
  </si>
  <si>
    <t>it’s the way to build and execute the commands lines comes from standard input , mainly for combingins the command s , example : find ./ -name *.txt|xargs rm</t>
  </si>
  <si>
    <t>what is package manager in linux</t>
  </si>
  <si>
    <t>it’s a collection of tools that automated  the proces of install , upgrade m configure mre move in consistent manager</t>
  </si>
  <si>
    <t>different types of package manager</t>
  </si>
  <si>
    <t>apt for debian/ubuntu, yum or dnf for RHEL/CentOS and zypper for openSUSE</t>
  </si>
  <si>
    <t xml:space="preserve">different between yum and rpm </t>
  </si>
  <si>
    <t>yum is front end tool which manages all the dependancies as well , RPM wont respolev eht dependancies'</t>
  </si>
  <si>
    <t>yum , dnf and apt command examples</t>
  </si>
  <si>
    <t>purpose of /etc/fstab file</t>
  </si>
  <si>
    <t>it conatins information about the different file systems in the server</t>
  </si>
  <si>
    <t>what is LVM and its advantages</t>
  </si>
  <si>
    <t>Logical volume manager , for disk management m by creating , resizing and delting the logical volumes</t>
  </si>
  <si>
    <t>use of sed command</t>
  </si>
  <si>
    <t>sed is called stream editor , used for parsing or trnasforming text in the files  , search and replace etc</t>
  </si>
  <si>
    <t>what is the use of /var directory</t>
  </si>
  <si>
    <t>it conatins the system logs of all different types</t>
  </si>
  <si>
    <t>use of awk command</t>
  </si>
  <si>
    <t>this tool is used for pattern scanning and processing or extracting specific filekds from the file or text etc</t>
  </si>
  <si>
    <t>Name some Linux Distros</t>
  </si>
  <si>
    <t>What is Swap Space?</t>
  </si>
  <si>
    <t>Linux uses swap space to expand RAM. Linux uses this extra space to hold concurrently running programs temporarily.</t>
  </si>
  <si>
    <t>How do you mount and unmount filesystems in Linux?</t>
  </si>
  <si>
    <t>For mounting:
First, identify the partition through the fdisk -l command. You can also use the lsblk command for it.
After identifying the partition, create the directory which will work as the mount point. For example, running the mkdir /mnt/mountpnt will create the mountpnt directory as the mount point.
Finally, you can run sudo mount &lt;partition&gt; &lt;mount_point_directory&gt; to complete the mounting.
For Unmounting:
Once you check if the specific filesystem is in use, you can run the `sudo umount &lt;mount_point_directory&gt;` for unmounting. If you want to learn more about the mount command in Linux, check out this brief guide.</t>
  </si>
  <si>
    <t>How do you troubleshoot network connectivity issues in Linux?</t>
  </si>
  <si>
    <t>1.You can also run the ip route command to check if the default gateway is set properly.
2.Finally, verify the DNS server configuration in the /etc/resolv.conf file.
Check the Firewall:
Sometimes, firewall rules block the internet connection for the system’s security. Hence, you can run the ufw or iptables command to modify the firewall rules.
Network Interface:
You can restart your network interface through the ifup and ifdown commands. Once you restart the network interface, please reboot the system to make changes successful.</t>
  </si>
  <si>
    <t>What is the ulimit command, and how do you use it?</t>
  </si>
  <si>
    <t>The ulimit command controls the resource limit for the user process. You can use the ulimit command to set the limit on the system resource to prevent consuming the higher resources. This command contains multiple options to set the limit. For example, you can use the u option to set a maximum number of processes to 50:</t>
  </si>
  <si>
    <t>What is the /proc file system?</t>
  </si>
  <si>
    <t>/proc (Proc File System) is the virtual file system that shows information about the system and the Kernel data structures. It is the essential interface to access the system, perform debugging tasks, check the Kernel functioning, find process-related information, and many more.
Therefore, you can use /proc file system in Linux to get information about the system and modify the particular Kernel parameters at the runtime.</t>
  </si>
  <si>
    <t>What is the init process in Linux?</t>
  </si>
  <si>
    <t>The init or also called the initialization process is the first process that begins during the system boot. It is responsible for initializing and processing the system in its functional state. Hence, init works as the parent process because its process ID is 1. Originally Linux systems used to have SysV init, but now it is developed as the systemd init (an improved version of SysV).</t>
  </si>
  <si>
    <t>What is SMTP?</t>
  </si>
  <si>
    <t>SMTP stands for Simple Mail Transfer Protocol. This set of communication guidelines allows the software to transmit electronic mail online. The main aim of SMTP is to set communication rules between servers. There are two models of SMTP:
End-to-end model: This model is used to connect different organizations.
Store-and-forward model: This model is used within an organization.</t>
  </si>
  <si>
    <t>What is the difference between UDP and TCP?</t>
  </si>
  <si>
    <t>What is /etc/resolv.conf file</t>
  </si>
  <si>
    <t>The /etc/resolv.conf is the config file used for the DNS server resolution process. This config file is used to specify the DNS server, set up the search directive for domains, and configure the resolver options.</t>
  </si>
  <si>
    <t>What is umask?</t>
  </si>
  <si>
    <t>It is used for user file creation mode. When a user creates any file, then it has default file permission. Umask specifies restrictions for these permissions on the file, i.e., controls the permissions.</t>
  </si>
  <si>
    <t>What is network bonding in Linux?</t>
  </si>
  <si>
    <t>Network bonding is the process of creating a single network by combining two or more network interfaces. This combination of networks improves redundancy and performance by increasing bandwidth and throughput. The major benefit of network bonding is that the overall network works fine even if a single network in the bonding does not work properly</t>
  </si>
  <si>
    <t>How do you change the ownership of a file or directory in Linux using the chown command?</t>
  </si>
  <si>
    <t xml:space="preserve">In Linux, you can change the ownership of a file or directory using the chown command. The basic syntax is chown new_owner: new_group filename. </t>
  </si>
  <si>
    <t>What is the purpose of the netstat command in Linux, and how do you view network connections and listening ports?</t>
  </si>
  <si>
    <t>The netstat command in Linux is used to display active network connections, routing tables, and listening ports. To view network connections and listening ports, use the netstat command with appropriate options. 
For example: If we want to display all listening TCP ports, we can use the following command.
netstat -tuln</t>
  </si>
  <si>
    <t>How do you set up a static IP address in Linux using the command-line interface?</t>
  </si>
  <si>
    <t>o set up a static IP address in Linux using the command-line interface, you need to modify the network configuration file. The location and name of the file may vary depending on the Linux distribution, but commonly it is /etc/network/interfaces. Open the file with a text editor and modify the configuration to set a static IP address, subnet mask, gateway, and DNS servers.
For example: 
iface eth0 inet static
address 192.168.1.100
netmask 255.255.255.0
gateway 192.168.1.1
dns-nameservers 8.8.8.8 8.8.4.4</t>
  </si>
  <si>
    <t>What steps would you take to fix a network connectivity issue in Linux?</t>
  </si>
  <si>
    <t>Steps would include checking physical connections, verifying IP configuration, checking firewall settings, ensuring DNS resolution is working, and using network troubleshooting tools like ‘ping’, ‘traceroute’, or ‘tcpdump’.</t>
  </si>
  <si>
    <t>How do you configure a DNS server in Linux?</t>
  </si>
  <si>
    <t>DNS server configuration involves editing the ‘/etc/named.conf’ (BIND) or ‘/etc/named/named.conf.options’ (ISC BIND) file to specify the server’s zone information, name resolution options, and defining forwarders or root hints.</t>
  </si>
  <si>
    <t>What is a firewall in Linux, and how do you set it up?</t>
  </si>
  <si>
    <t>A firewall is a network security system that filters and controls network traffic. In Linux, ‘iptables’ or newer ‘nftables’ can be used to set up firewall rules by defining filtering criteria, network zones, and desired actions.</t>
  </si>
  <si>
    <t>What is the purpose of the ‘route’ command in Linux?</t>
  </si>
  <si>
    <t>The ‘route’ command is used to view or modify the IP routing table on a Linux system. It displays information about the network routes and allows adding or deleting routes.</t>
  </si>
  <si>
    <t>How do you configure a Linux system to act as a router?</t>
  </si>
  <si>
    <t>To configure a Linux system as a router, IP forwarding must be enabled by setting the appropriate value in the ‘/proc/sys/net/ipv4/ip_forward’ file. Additionally, network interfaces and routing tables need to be configured accordingly.</t>
  </si>
  <si>
    <t>What are process states in Linux?</t>
  </si>
  <si>
    <t>New/Ready: This is when a process is ready to run.
Running: This is when a process is being executed.
Blocked/Waiting: The process needs input or a system resource.
Terminated/Completed: The process has been completed or terminated by the OS.
Zombie: When a process has been paused, but information is still available.</t>
  </si>
  <si>
    <t>command to find the state of the process in Linux?</t>
  </si>
  <si>
    <t>Explain how you would search a directory and its subdirectories to 
find all files that have been modified in the last 30 minutes.</t>
  </si>
  <si>
    <t>o do this, you can use the find command coupled with the -mmin command. 
Here’s a practical example of what this looks like: 
find /path/to/directory -type f -mmin -30</t>
  </si>
  <si>
    <t xml:space="preserve">Explain how you would recursively delete all empty directories in a specified path. </t>
  </si>
  <si>
    <t>find /path/to/start/directory -depth -type d -empty -exec rmdir {} \;</t>
  </si>
  <si>
    <t>What do the chmod +t and chmod +x commands do? How do they differ from each other?</t>
  </si>
  <si>
    <t xml:space="preserve">You can use the chmod +t and chmod +x commands to modify permissions and files on a Linux system. 
The chmod +t command is used to set the sticky bit on a directory, which means that only the owner of files within the directory can delete or rename these files. 
The chmod +x command, on the other hand, is used to grant execute permission to a file so you can run it as a program or script. </t>
  </si>
  <si>
    <t>How would you change the priority of running processes in Linux? Provide an example of what this would look like.</t>
  </si>
  <si>
    <t>You can adjust the priority of running processes in Linux using the nice and renice commands. These enable you to adjust the niceness value of a process, which determines its priority. The lower the niceness value, the higher the priority of the process. 
The nice command enables you to set the priority of a new process. For example, you would use the following code to begin a process with a high priority: 
nice -n -10 ./my_program</t>
  </si>
  <si>
    <t xml:space="preserve">What does the cut command do in Linux? Explain how you would use it to extract specific columns from a CSV file. </t>
  </si>
  <si>
    <t>The cut command can be used to extract columns of data from files. It’s most handy for use with delimited text files such as CSV files. The command uses the following syntax: 
cut -d DELIMITER -f COLUMN_NUMBERS FILENAME</t>
  </si>
  <si>
    <t xml:space="preserve">What command would you use to return a list of the open ports on a Linux server? </t>
  </si>
  <si>
    <t>You can use either the netstat or the ss commands to return a list of the open ports on a Linux server. Both output a list of information about your network connection and ports. 
You can use netstat with the following code: 
netstat -tuln</t>
  </si>
  <si>
    <t xml:space="preserve">Explain how you would find the five largest files in a directory and all its subdirectories. </t>
  </si>
  <si>
    <t>You can use the find and du commands alongside the sort and head commands to find the largest five files in a directory and its subdirectories. For example, you might use the following code: 
find /path/to/directory -type f -exec du -h {} + | sort -rh | head -n 5</t>
  </si>
  <si>
    <t>How DNS Works?</t>
  </si>
  <si>
    <t>What are the common ports ?</t>
  </si>
  <si>
    <t>How Networking/Routing Works?</t>
  </si>
  <si>
    <t>The different record types and their purpose?</t>
  </si>
  <si>
    <t>Stateless and Statefull firewall</t>
  </si>
  <si>
    <t>What happens when you send a request to google.com or anyother website flow?</t>
  </si>
  <si>
    <r>
      <rPr>
        <b/>
        <sz val="11"/>
        <color theme="1"/>
        <rFont val="Calibri"/>
        <charset val="134"/>
        <scheme val="minor"/>
      </rPr>
      <t>$?:</t>
    </r>
    <r>
      <rPr>
        <sz val="11"/>
        <color theme="1"/>
        <rFont val="Calibri"/>
        <charset val="134"/>
        <scheme val="minor"/>
      </rPr>
      <t xml:space="preserve"> Captures the exit status of the ls command</t>
    </r>
  </si>
  <si>
    <r>
      <rPr>
        <b/>
        <sz val="11"/>
        <color theme="1"/>
        <rFont val="Calibri"/>
        <charset val="134"/>
        <scheme val="minor"/>
      </rPr>
      <t>if [ $? -eq 0 ]:</t>
    </r>
    <r>
      <rPr>
        <sz val="11"/>
        <color theme="1"/>
        <rFont val="Calibri"/>
        <charset val="134"/>
        <scheme val="minor"/>
      </rPr>
      <t xml:space="preserve"> Checks if the command was successful.</t>
    </r>
  </si>
  <si>
    <t xml:space="preserve">$#' is used to display the total number of passed arguments to the script. </t>
  </si>
  <si>
    <r>
      <rPr>
        <sz val="12"/>
        <color rgb="FF51565E"/>
        <rFont val="Arial"/>
        <charset val="134"/>
      </rPr>
      <t>$* considers an entire set of positional arguments as a single string</t>
    </r>
    <r>
      <rPr>
        <sz val="12"/>
        <color rgb="FF51565E"/>
        <rFont val="Arial"/>
        <charset val="134"/>
      </rPr>
      <t> </t>
    </r>
  </si>
  <si>
    <t>$@ treats each quote argument as a separate argument</t>
  </si>
  <si>
    <t>Difference between soft and hard links?</t>
  </si>
  <si>
    <t>What does rwxr-xr-- mean in numeric form?</t>
  </si>
  <si>
    <t>How to change ownership recursively?</t>
  </si>
  <si>
    <t>What if a running process uses a deleted file?</t>
  </si>
  <si>
    <t>nice vs renice vs ionice</t>
  </si>
  <si>
    <t>What is inode and how to find inode status ?</t>
  </si>
  <si>
    <t>How to check CPU/memory usage of a process</t>
  </si>
  <si>
    <t>How to kill a zombie process?</t>
  </si>
  <si>
    <t>How to list open ports and their processes?</t>
  </si>
  <si>
    <t>Difference between /etc/hosts and /etc/resolv.conf</t>
  </si>
  <si>
    <t>netstat vs ss vs lsof?</t>
  </si>
  <si>
    <t>How to manage services using systemd?</t>
  </si>
  <si>
    <t>cron vs at – what’s the difference?</t>
  </si>
  <si>
    <t>Troubleshooting a failed service?</t>
  </si>
  <si>
    <t>" vs ' in Bash</t>
  </si>
  <si>
    <t>How to extract lines 100 to 200 from a file</t>
  </si>
  <si>
    <t>Script to alert if disk usage exceeds 90%</t>
  </si>
  <si>
    <t>What happens from power-on to login shell?</t>
  </si>
  <si>
    <t>What are kernel modules?</t>
  </si>
  <si>
    <t>Identify I/O bottlenecks</t>
  </si>
  <si>
    <t>top vs htop vs iotop vs atop</t>
  </si>
  <si>
    <t>mstat, sar, iostat – when to use?</t>
  </si>
  <si>
    <t>SELinux vs AppArmor</t>
  </si>
  <si>
    <t>Role of /etc/sudoers and safe editing</t>
  </si>
  <si>
    <t>Hardening a Linux system</t>
  </si>
  <si>
    <t>Containers vs VMs</t>
  </si>
  <si>
    <t>Linux namespaces &amp; cgroups</t>
  </si>
  <si>
    <t>You’re locked out via SSH with no root access. How do you recover?</t>
  </si>
  <si>
    <t>Use cloud provider console (e.g., EC2 instance connect or AWS SSM Session Manager)
Mount the volume on another instance and edit /etc/ssh/sshd_config or /etc/sudoers
Reboot into single-user mode (for non-cloud VMs)</t>
  </si>
  <si>
    <t>Add 50GB to /opt using LVM without any downtime. What are the steps?</t>
  </si>
  <si>
    <t>Use lvextend -L +50G /dev/mapper/volume-opt
Resize the filesystem (e.g., resize2fs or xfs_growfs /opt)
Ensure volume group has enough space or extend it first</t>
  </si>
  <si>
    <t>Jenkins is failing to push a Docker image to the registry. How do you troubleshoot?</t>
  </si>
  <si>
    <t>Check credentials and access permissions
Verify Docker daemon is running
Check network connectivity to the registry
Validate tag name and registry URL
Inspect Jenkins logs and pipeline script</t>
  </si>
  <si>
    <t>EC2 instance is unreachable, and it’s not a security group issue. What’s your next step?</t>
  </si>
  <si>
    <t>Check instance status checks in AWS console
Review system logs via EC2 console
Inspect network ACLs, route table, or NACLs
Use SSM Session Manager if enabled</t>
  </si>
  <si>
    <t>Azure Cognitive Search Service</t>
  </si>
  <si>
    <t>What is indexing in Azure Cognitive Search custom skill</t>
  </si>
  <si>
    <t>What is enrishment process in Azure Cognitive Search custom skill</t>
  </si>
  <si>
    <t>Azure Cognitive Services</t>
  </si>
  <si>
    <t>Azure Custom Vision</t>
  </si>
  <si>
    <t>Azure Computer Vision</t>
  </si>
  <si>
    <t>What is sentiment Analysis in Azure AI ?</t>
  </si>
  <si>
    <t>What is enrishment pipeline</t>
  </si>
  <si>
    <t>What is knowledge store for Azure Cognitive Search ?</t>
  </si>
  <si>
    <t>What is  index for an Azure Cognitive Search ?</t>
  </si>
  <si>
    <t xml:space="preserve">What is Form Recognizer or Document INtellegence </t>
  </si>
  <si>
    <t>What are the prebuilt models in the AI Document intellegence and whats the difference in them ?</t>
  </si>
  <si>
    <t>WHat is Azure AI Search ?</t>
  </si>
  <si>
    <t>What is Custom Neural in Azure AI ?</t>
  </si>
  <si>
    <t>What is speech studio portal?</t>
  </si>
  <si>
    <t>What is Azure AI Video Indexer account.?</t>
  </si>
  <si>
    <t>What is Query key in Azure Cognitive Search?</t>
  </si>
  <si>
    <t>What is Document Intelligence Studio?</t>
  </si>
  <si>
    <t>How do you deploy a Bot to azure?</t>
  </si>
  <si>
    <t>What is Microsoft Bot Framework Composer ?</t>
  </si>
  <si>
    <t>What is Language Understanding service ?</t>
  </si>
  <si>
    <t>What is Azure conversational bot  and QNA Maker?</t>
  </si>
  <si>
    <t>What is intent and utterance?</t>
  </si>
  <si>
    <t>What is Microsoft Bot Framework Emulator ?</t>
  </si>
  <si>
    <t>What is Conversational Language Understanding model ?</t>
  </si>
  <si>
    <t>Different type of dialog building a chatbot. ?</t>
  </si>
  <si>
    <t>What is Content Moderator service  ?</t>
  </si>
  <si>
    <t>What is Azure AI Face API?</t>
  </si>
  <si>
    <t>What is ngrok?</t>
  </si>
  <si>
    <t>WHat is OCR , Optical Character resolution ?</t>
  </si>
  <si>
    <t>What is named entity recognition or custome named entity recognition?</t>
  </si>
  <si>
    <t xml:space="preserve">Question </t>
  </si>
  <si>
    <t>Answers</t>
  </si>
  <si>
    <t xml:space="preserve">From when you are handling the team </t>
  </si>
  <si>
    <t>From 2018 , as Team Lead , I was handling tem of 5 people 
From 2020 , I am handling team of 15 People , 11 Offshore , 2 Mexico , 1 Phillipines , 1 USA</t>
  </si>
  <si>
    <t xml:space="preserve">What work you do as a People Manager </t>
  </si>
  <si>
    <t>Team Formation
Performance &amp; Appraisals
Rewards, Recognition and Appreciations
Resource Management : Time to time people rotation (Pyramid Management) for cost savings
Avoid resources to make the depedancies.
Ensuring Documentation (Onboarding Document, Learning Documents)
Creating the processes for smooth working. (Leave tracker , Shift allowance charging)
Upskilling &amp; Training
Motivation and Conduct regular 1-on-1s to understand team concerns.
Team Availability &amp; Shift Management</t>
  </si>
  <si>
    <t>How do you handle conflicts within your team?</t>
  </si>
  <si>
    <t>First I oberve early signs myseIf , like if there are team members getting into conflicts  then address conflicts promptly by understanding both sides, promoting open communication, and finding a fair solution that aligns with team and organizational goals.</t>
  </si>
  <si>
    <t>How do you ensure your team is motivated?</t>
  </si>
  <si>
    <t>Recognition , I ensure people get their due credit
1-1 Discussions
maintaining an open-door policy for feedback keeps my team engaged and motivated.
Always available to help and support
Understanding individual aspirations and working with them to achive and setting goals accordingly
Transparency , So that they feel they are the team , they are the owners</t>
  </si>
  <si>
    <t>What steps do you take to upskill your team?</t>
  </si>
  <si>
    <t>I identify skill gaps through regular assessments, encourage certifications, and create learning paths with mentorship support.</t>
  </si>
  <si>
    <t>How do you manage on-call rotations to ensure service reliability?</t>
  </si>
  <si>
    <t xml:space="preserve">So , I follow this process , every month on 25th , I send out the email to all the team members to provide the planned leaves and trainings days which they for sure want to take and will not be available and considering those I plan the shift roaster for a month (considering people can have sick leaves or urgnent leaves as well )and then I check I have sufficient availability on every day and eveyr shift . If not then I get into the call with team to see if people can move there leaves or trainings and finally conclude the shift roaster. If there is any day where less resources are available , no cannot move or changes leaves then I jump in to cover the shifts as I am anyway working on technical stuff and we also try to work with change manager to plan less changes for that day accordingly 
</t>
  </si>
  <si>
    <t xml:space="preserve">First they should know what they have to do as part of the team , KT schedule , Shadow and reverse shadow
THen upcming requirements in the team so train on them and certifications.
search for open roles in the project and company </t>
  </si>
  <si>
    <t>How do you manage team performance?</t>
  </si>
  <si>
    <t>I set clear expectations, provide regular feedback, and conduct structured appraisals. I also create development plans to help team members grow.</t>
  </si>
  <si>
    <t>How do you ensure your team is available for critical operations?</t>
  </si>
  <si>
    <t>I plan shift rotations, cross-train team members for redundancy, and ensure coverage through proper scheduling.</t>
  </si>
  <si>
    <t>How do you handle underperformance?</t>
  </si>
  <si>
    <t>I first understand the reasons behind it—be it skill, motivation, or personal issues. Then, I set clear improvement goals and provide necessary support.</t>
  </si>
  <si>
    <t xml:space="preserve"> What do you do if a high performer is unhappy with their appraisal rating?</t>
  </si>
  <si>
    <t xml:space="preserve">Explain the process of laddering , privde them the template for yearly story </t>
  </si>
  <si>
    <t>How do you manage conflicts between a team member and senior leadership?</t>
  </si>
  <si>
    <t>Open Communication</t>
  </si>
  <si>
    <t>How do you ensure your team has proper on-call coverage?</t>
  </si>
  <si>
    <t>Shift Process</t>
  </si>
  <si>
    <t>What do you do if a key resource is unavailable due to an emergency?</t>
  </si>
  <si>
    <t>I am available</t>
  </si>
  <si>
    <t xml:space="preserve"> What do you look for when hiring a new SRE?</t>
  </si>
  <si>
    <t>Strong problem-solving skills, hands-on experience with automation and observability tools, and a proactive mindset. Cultural fit and adaptability are also key.</t>
  </si>
  <si>
    <t>What do you do if an employee wants to leave?</t>
  </si>
  <si>
    <t>I first understand their reasons. If it’s career growth, I explore internal opportunities. If it’s work-life balance, I adjust their workload if possible. However, if they’ve made a final decision, I ensure a smooth transition.</t>
  </si>
  <si>
    <t>What do you do if a team member is consistently underperforming?</t>
  </si>
  <si>
    <t>I identify the root cause—whether it’s skill, motivation, or personal issues. Then, I set clear expectations, provide necessary training, and monitor progress. If no improvement is seen over time, I escalate accordingly.</t>
  </si>
  <si>
    <t>How do you handle a situation where a senior team member refuses to improve after feedback?</t>
  </si>
  <si>
    <t xml:space="preserve"> I document feedback discussions and set specific performance goals with timelines. If there’s no improvement, I involve HR and discuss next steps, including reassignment or exit if necessary.</t>
  </si>
  <si>
    <t>What are some basic docker commands</t>
  </si>
  <si>
    <t>Docker version : docker --version
Docker search  : docker search MySQL
Docker pull : docker pull --platform Linux/x86_64 MySQL
Docker run  : docker run --env MYSQL_ROOT_PASSWORD=my-secret-pw --detach mysql
Docker ps : docker ps --all
Docker stop  : docker stop f8c52bedeecc
Docker restart   : docker restart f8c52bedeecc
Docker kill : docker kill 09ca6feb6efc
Docker exec  : docker exec -it test_db bash ; mysql -uroot -pmy-secret-pw ; SHOW DATABASES;
Docker login : docker login
Docker commit  :docker commit 09ca6feb6efc greatlearning/httpd_image
Docker push : docker push greatlearning/httpd_image
Docker network : docker network ls
Docker history : docker history [IMAGE]  : to see the history of the image
Docker rmi : docker rmi eb0e825dc3cf  (To free the diskspace by removing the image)
Docker ps -a : docker ps -a
Docker copy :  sudo docker cp 09ca4feb7tfc:/usr/local/apache2/logs/httpd.pid    (Copy files frm docker hub image to local)
Docker logs   : docker logs 09ca6feb6efc (To check the logs of the image)
Docker volume  :  docker volume create (to create the volume for docker image to store data)
Docker logout : docker logout  (To remove from the docker hub)</t>
  </si>
  <si>
    <t>Docket Installation commands</t>
  </si>
  <si>
    <t>sudo yum install -y yum-utils device-mapper-persistent-data lvm2 vim
sudo yum-config-manager --add-repo https://download.docker.com/linux/centos/docker-ce.repo
sudo yum update -y 
sudo yum install -y docker-ce docker-ce-cli containerd.io
mkdir -p /etc/systemd/system/docker.service.d
systemctl daemon-reload
systemctl enable docker
systemctl start docker
systemctl status docker
sudo docker run hello-world</t>
  </si>
  <si>
    <t>WHat is difference between declarative and scripted pipeline?</t>
  </si>
  <si>
    <t xml:space="preserve">declarative if one stage failes further stages wont execute
declattive pipeline fiorst validate all the stages and then start execution whereas scriptive one starte xecution and fails and then moves ot next </t>
  </si>
  <si>
    <t>What is Jenkins? Why is Jenkins widely used?</t>
  </si>
  <si>
    <t>List some features of Jenkins.</t>
  </si>
  <si>
    <t>List some features of Groovy in Jenkins.</t>
  </si>
  <si>
    <t>Mention the steps required to install Jenkins.</t>
  </si>
  <si>
    <t>What commands can start Jenkins?</t>
  </si>
  <si>
    <t>Explain "Continuous Integration" w.r.t to Jenkins.</t>
  </si>
  <si>
    <t>How do you set up a Jenkin job?</t>
  </si>
  <si>
    <t>Differentiate between Continuous Integration, Continuous Delivery, and Continuous Deployment?</t>
  </si>
  <si>
    <t>Explain CI/CD pipeline?</t>
  </si>
  <si>
    <t>Explain Jenkins pipeline.</t>
  </si>
  <si>
    <t>List the names of 3 pipelines in Jenkins.</t>
  </si>
  <si>
    <t>List some useful Jenkins plugins.</t>
  </si>
  <si>
    <t xml:space="preserve">What can you do for creating a backup and copying of files in Jenkins?
</t>
  </si>
  <si>
    <t xml:space="preserve">For a core plugin, how can you deploy a custom build?
</t>
  </si>
  <si>
    <t xml:space="preserve">Explain to me the process for moving or copying Jenkins from one server to another?
</t>
  </si>
  <si>
    <t>Can you list some continuous integration tools except Jenkins?</t>
  </si>
  <si>
    <t>If in a pipeline, one job works well, but the other fails, what would be your next step?</t>
  </si>
  <si>
    <t xml:space="preserve">Tell me how Jenkins works.
</t>
  </si>
  <si>
    <t>How are Maven, Ant, and Jenkins different?</t>
  </si>
  <si>
    <t xml:space="preserve">What is an Agent Directive in Jenkins?
</t>
  </si>
  <si>
    <t xml:space="preserve">What is the use of Jenkins with Selenium?
</t>
  </si>
  <si>
    <t xml:space="preserve">How to configure Third-party tools in Jenkins?
</t>
  </si>
  <si>
    <t>How can you integrate Git with Jenkins?</t>
  </si>
  <si>
    <t>Explain how to integrate Kubernetes with Jenkins.</t>
  </si>
  <si>
    <t xml:space="preserve">List some default environmental variables in Jenkins.
</t>
  </si>
  <si>
    <t xml:space="preserve">What can you do for the broken build in the Jenkins project?
</t>
  </si>
  <si>
    <t xml:space="preserve">What is the concept of Jenkinsfile?
</t>
  </si>
  <si>
    <t xml:space="preserve">Explain a plugin in Jenkins and its importance?
</t>
  </si>
  <si>
    <t xml:space="preserve">How can you install and configure a Slack notification plugin?
</t>
  </si>
  <si>
    <t>Explain the build in Jenkins.</t>
  </si>
  <si>
    <t>Tell me about a job in Jenkins, and how can you create one.</t>
  </si>
  <si>
    <t>How can you create a Freestyle project job in Jenkins?</t>
  </si>
  <si>
    <t>Differentiate between a freestyle job and a pipeline job?</t>
  </si>
  <si>
    <t>Explain the process to configure Jenkins nodes?</t>
  </si>
  <si>
    <t>What security measures are use to secure Jenkins?</t>
  </si>
  <si>
    <t>How can you use the "Role-based Authorization Strategy" plugin to configure access control?</t>
  </si>
  <si>
    <t>Explain the use of Jenkins Master-Slave architecture?</t>
  </si>
  <si>
    <t>Explain the ways to trigger a Jenkins build?</t>
  </si>
  <si>
    <t>How can you trigger a build using the git repository?</t>
  </si>
  <si>
    <t>Differentiate between a Jenkinsfile and a script in a Jenkins job?</t>
  </si>
  <si>
    <t>Explain the process to create a new plugin in Jenkins?</t>
  </si>
  <si>
    <t>How to secure sensitive information such as passwords or API keys in Jenkins?</t>
  </si>
  <si>
    <t>Explain how to use Jenkins for continuous integration and continuous delivery.</t>
  </si>
  <si>
    <t>Explain how to parameterize a Jenkins build?</t>
  </si>
  <si>
    <t>How does the Jenkins REST API interact with Jenkins?</t>
  </si>
  <si>
    <t>How is Blue Ocean different from the classic Jenkins interface?</t>
  </si>
  <si>
    <t>Tell me about Jenkins X and its differentiating features from Jenkins.</t>
  </si>
  <si>
    <t>How can you deploy applications to Kubernetes using Jenkins?</t>
  </si>
  <si>
    <t>What is the process to integrate Jenkins with tools, such as Git, Jira, and Docker?</t>
  </si>
  <si>
    <t>Explain Jenkinsfile usage to define pipelines?</t>
  </si>
  <si>
    <t>Explain the stage in a Jenkins pipeline and its usage.</t>
  </si>
  <si>
    <t>Explain the Jenkins agent.</t>
  </si>
  <si>
    <t>How to configure Jenkins agent?</t>
  </si>
  <si>
    <t>How can you check your code using Jenkins?</t>
  </si>
  <si>
    <t>Explain Jenkins Test Results Analyzer?</t>
  </si>
  <si>
    <t>How to use the Test-Results Analyzer?</t>
  </si>
  <si>
    <t>How can secrets and credentials be managed through Jenkins?</t>
  </si>
  <si>
    <t>Explain Jenkins Credential Provider API?</t>
  </si>
  <si>
    <t>Tell me the use of Jenkins to automate database deployments?</t>
  </si>
  <si>
    <t>Elaborate on the steps Jenkins uses to manage and automate infrastructure changes using Terraform?</t>
  </si>
  <si>
    <t>Explain how to deploy applications to Microsoft Azure using Jenkins?</t>
  </si>
  <si>
    <t>Can you manage your code quality with SonarQube in Jenkins?</t>
  </si>
  <si>
    <t>Tell me about the Jenkins Build Pipeline plugin. How can you use Jenkins Build Pipeline plugin to visualize your pipeline?</t>
  </si>
  <si>
    <t>Explain how Jenkins can be used to build and test microservices?</t>
  </si>
  <si>
    <t>Explain Jenkins Pipeline as Code? How to use Jenkins Pipeline as code?</t>
  </si>
  <si>
    <t>Can you explain how Jenkins can automate performance testing?</t>
  </si>
  <si>
    <t>Explain the process Jenkins uses to deploy updates to an existing application.</t>
  </si>
  <si>
    <t>Tell me about Jenkins Shared Library? What is the use of Jenkins shared Library?</t>
  </si>
  <si>
    <t>Explain how to use Jenkins to manage infrastructure as code?</t>
  </si>
  <si>
    <t>Can you use Jenkins to automate compliance testing? If yes, how?</t>
  </si>
  <si>
    <t>How can you make a Multibranch Pipeline in Jenkins?</t>
  </si>
  <si>
    <t>How can you define parameters in Jenkins?</t>
  </si>
  <si>
    <t>How can you configure Jenkins node agent to contact Jenkins master?</t>
  </si>
  <si>
    <t>How do you script a password-secured authenticated request in a Jenkins pipeline?</t>
  </si>
  <si>
    <t>How can you use script approval in Jenkins?</t>
  </si>
  <si>
    <t>How can you set up automatic triggers for the build in Jenkins?</t>
  </si>
  <si>
    <t>How to organize Jenkins jobs?</t>
  </si>
  <si>
    <t>Describe the process of setting up secured Jenkins master with SSL.</t>
  </si>
  <si>
    <t>How to handle retries in Jenkins pipeline?</t>
  </si>
  <si>
    <t>How to mark unstable build as failure in Jenkins Pipeline script?</t>
  </si>
  <si>
    <t>How would you handle different environments (dev, QA, prod) in Jenkins Pipeline?</t>
  </si>
  <si>
    <t>How would you create a pipeline in Jenkins that implements manual User Approval to continue?</t>
  </si>
  <si>
    <t>How do you configure a Jenkins pipeline to deploy a WAR file?</t>
  </si>
  <si>
    <t>How to archive artifacts in Jenkins pipeline?</t>
  </si>
  <si>
    <t>Name the two components that Jenkins is mostly integrated with.</t>
  </si>
  <si>
    <t>Explain Maven and ANT and important commands of Maven which we use in the pipelines</t>
  </si>
  <si>
    <t>What is GitOps pipeline</t>
  </si>
  <si>
    <t>Explain Kubernetes, and how can you integrate Jenkins with Kubernetes?</t>
  </si>
  <si>
    <t>What is the use of the JENKINS_HOME directory?</t>
  </si>
  <si>
    <t>Explain a backup plugin and its uses.</t>
  </si>
  <si>
    <t>What are the three security mechanisms Jenkins uses to authenticate users? </t>
  </si>
  <si>
    <t>What Is The Default Path For The Jenkins Password When You Install It?</t>
  </si>
  <si>
    <t>How To Schedule Jenkins Build Periodically (hourly, daily, weekly)? Explain the Jenkins schedule format.</t>
  </si>
  <si>
    <t>How To Integrate Slack With Jenkins?</t>
  </si>
  <si>
    <t>What Is The Default Port Number For Jenkins?</t>
  </si>
  <si>
    <t>What is the language used to write the Jenkins CI/CD pipeline?</t>
  </si>
  <si>
    <t>What is a Multi-Configuration project in Jenkins?</t>
  </si>
  <si>
    <t>What is a Freestyle project in Jenkins?</t>
  </si>
  <si>
    <t>How to mention the tools configured in the Jenkins pipeline?</t>
  </si>
  <si>
    <t>What is the global tool configuration in Jenkins?</t>
  </si>
  <si>
    <t>Write a sample Jenkins pipeline example.</t>
  </si>
  <si>
    <t>What is Jenkins_X?</t>
  </si>
  <si>
    <t>How does Jenkins Enterprise differ from the open-source version of Jenkins?</t>
  </si>
  <si>
    <t>How do you develop your own Jenkins plugins?</t>
  </si>
  <si>
    <t>How do you use Jenkins to automate your testing process?</t>
  </si>
  <si>
    <t>Explain the role of the Jenkins Build Executor.</t>
  </si>
  <si>
    <t>How can you use the stash and unstash steps in pipelines?</t>
  </si>
  <si>
    <t>Explain the node step in Jenkins pipelines and its significance.</t>
  </si>
  <si>
    <t>What is RBAC, and how do you configure RBAC in Jenkins?</t>
  </si>
  <si>
    <t>What is the Jacoco plugin in Jenkins?</t>
  </si>
  <si>
    <t>Explain the build lifecycle in Jenkins.</t>
  </si>
  <si>
    <t>What is the difference between Poll SCM and Webhook?</t>
  </si>
  <si>
    <t>How do you implement a Blue-Green deployment strategy in Jenkins, and what are the key benefits of using this approach in a CI/CD pipeline?</t>
  </si>
  <si>
    <t>Explain the concept of “Jenkins Pipeline as Code” and why it is important in modern CI/CD practices.</t>
  </si>
  <si>
    <t>What Are The Different Types Of Jenkins Jobs?</t>
  </si>
  <si>
    <t>Jenkins offers a variety of job types to accommodate different automation and build needs. Some common types include:
Freestyle Project: Basic job with a simple UI for build steps.
Pipeline Project: Define build processes as code using Groovy scripts.
Multi-configuration Project: Build and test on multiple configurations in parallel.
GitHub Organization Project: Automate CI/CD for GitHub repositories.
Maven Project: Specifically for Java projects using Maven.
Folder: Organize and group related jobs.
External Job: Trigger builds on remote Jenkins instances.
GitHub PR Builder: Automate PR builds in GitHub repositories.
Copy Artifact Project: Copy build artifacts between jobs.
Parameterized Build: Pass parameters to customize job execution.
Build Flow: Orchestrate complex build processes with Groovy.
GitHub Organization Folder: Organize GitHub repos within an organization.
Freestyle with Maven: Blend freestyle and Maven build steps.</t>
  </si>
  <si>
    <t>How do you secure Jenkins from unauthorized access?</t>
  </si>
  <si>
    <t>Implement access controls, including authorization and authentication.
Enforce strong authentication methods and 2FA.
Keep Jenkins and its plugins updated.
Secure the Jenkins home directory with restricted permissions.
Use SSL/TLS encryption for data transfer.
Configure firewall rules to control network traffic.
Install security-focused plugins.
Enable audit trails for monitoring.
Regularly back up Jenkins data.
Limit SSH access and script approvals.
Use job isolation with Jenkins agents.
Conduct security audits and provide training.
Stay informed about security notifications.
Develop an incident response plan.</t>
  </si>
  <si>
    <t>Describe the process of setting up a Jenkins cluster.</t>
  </si>
  <si>
    <t>What are post-build actions in Jenkins? How do you configure them?</t>
  </si>
  <si>
    <t>Post-build actions are steps that execute after a build job is completed and improve the functionality of a build process.
Candidates should mention common examples of such actions, including:
Archiving artifacts
Publishing test results
Sending notifications
Triggering other jobs
To set up post-build actions, a developer should:
Go to the job configuration page
Scroll down to the "Post-build Actions" section
Select the desired actions from a list
These actions are useful in automating workflows, improving communication, and ensuring that the build process is stable and reliable.</t>
  </si>
  <si>
    <t>Describe how you would set up a secure, scalable Jenkins environment for a large organization.</t>
  </si>
  <si>
    <t>How do you integrate static code analysis tools into a Jenkins pipeline?</t>
  </si>
  <si>
    <t>How can Jenkins be used for monitoring applications?</t>
  </si>
  <si>
    <t>What are the ways to install Jenkins?</t>
  </si>
  <si>
    <t>Native System Package Manager like - apt (Linux), brew (Mac), etc.
Docker (popular docker images for Jenkins is available for different platforms like Unix/Mac/Windows in the docker registry)
Kubernetes (available as a helm chart and can be installed on our Kubernetes clusters)
Standalone (on any machine with a Java Runtime Environment installed)</t>
  </si>
  <si>
    <t>What is Jenkins Build Cause?</t>
  </si>
  <si>
    <t>What are the credential types supported by Jenkins?</t>
  </si>
  <si>
    <t>In Jenkins, credentials are a set of information used for authentication with internal/external services to accomplish an action. Jenkins credentials are provisioned &amp; managed by a built-in plugin called - Credentials Binding - plugin. Jenkins can handle different credentials as follows -
Secret text - A token such as an API token, JSON token, etc.
Username and password - Basic Authentication can be stored as a credential as well.
Secret file - A secret file used to authenticate some secure data services &amp; security handshakes.
SSH Username with a private key - An SSH public/private key pair for Machine to Machine authentication.
Certificate - a PKCS#12 certificate file and an optional password.
Docker Host Certificate Authentication credentials.</t>
  </si>
  <si>
    <t>What are the Scopes of Jenkins Credentials?</t>
  </si>
  <si>
    <t>Jenkins credentials can be of one of the two scopes - Global &amp; System
Global - the credential will be usable across all the jobs configured in the Jenkins instance (i.e. for all jobs). This is more suited for user Jobs (i.e. for the freestyle, pipeline, or other jobs) to authenticate itself with target services/infrastructures to accomplish the purpose of the job)
System - This is a special scope that will allow the Jenkins itself (i.e. the core Jenkins functionalities &amp; some installed plugins) to authenticate itself to external services/infrastructures to perform some defined tasks. E.g. sending emails, etc</t>
  </si>
  <si>
    <t>What happens when a Jenkins agent is offline and what is the best practice in that situation?</t>
  </si>
  <si>
    <t>When a job is tied to a specific agent on a specific node, the job can only be run on that agent and no other agents can fulfill the job request. If the target node is offline or all the agents on that particular node are busy building other jobs, then the triggered job has to wait until the node comes online or an agent from that node becomes available to execute the triggered build request.
As a result, a triggered job may sometimes wait indefinitely without knowing that the target node is offline. So, it is always the best practice to tie the jobs to a group of nodes &amp; agents, referred to with a 'Label'. Once a job is tied to a Label, instead of a specific node/agent, any of the nodes/agents falling under the label can fulfill a build request, when a job is triggered. This way we can reduce the overall turn-around time of the builds.
Even then if a job is waiting for more time for the nodes/agents, then it is time to consider adding more nodes/agent</t>
  </si>
  <si>
    <t>What is the Jenkins User Content service?</t>
  </si>
  <si>
    <t>Jenkins has a mechanism known as "User Content", where administrators can place files inside the $JENKINS_HOME/userContent folder and these files are served from yourhost/jenkins/userContent.</t>
  </si>
  <si>
    <t>What is a Ping Thread in Jenkins and how it works?</t>
  </si>
  <si>
    <t>Jenkins installs "ping thread" on every remote connection, such as Controller/Agent connections, regardless of its transport mechanism (such as SSH, JNLP, etc.). The lower level of the Jenkins Remoting Protocol is a message-oriented protocol, and a ping thread periodically sends a ping message that the receiving end will reply to. The ping thread measures the time it takes for the reply to arrive, and if it’s taking excessive time (currently 4 minutes and configurable), then it assumes that the connection was lost and initiates the formal close down.
This is to avoid an infinite hang, as some of the failure modes in the network cannot be detected otherwise. The timeout is also set to a long enough value so that a temporary surge in the load or a long garbage collection pause will not trip off the close-down.
Ping thread is installed on both controller &amp; agent; each side pings the other and tries to detect the problem from their sides.
The ping thread time out is reported through java.util.logging. Besides, the controller will also report this exception in the agent launch log. Note that some agent launchers, most notably SSH agents, writes all stdout/stderr outputs from the agent JVM into this same log file, so you need to be careful.</t>
  </si>
  <si>
    <t>Can we monitor Jenkins using common Observability tools?</t>
  </si>
  <si>
    <t>Common monitoring platforms like DataDog, Prometheus, JavaMelody &amp; few others - have their corresponding Jenkins plugin, which when configured, sends Metrics to the corresponding Monitoring platform, which can then be Observed with the latest tools &amp; technologies. The same can be configured with Alarms &amp; Notifications for immediate attention when something goes wrong</t>
  </si>
  <si>
    <t>What is In-process Script Approval and how it works?</t>
  </si>
  <si>
    <t>Jenkins, and several plugins, allow users to execute Groovy scripts in Jenkins. To protect Jenkins from the execution of malicious scripts, these plugins execute user-provided scripts in a Groovy Sandbox that limits what internal APIs are accessible.
This protection is provided by the Script Security plugin. As soon as an unsafe method is used in any of the scripts, the "In-process Script Approval" action should appear in "Manage Jenkins" to allow Administrators to make a decision about which unsafe methods, if any, should be allowed in the Jenkins environment.
This in-process script approval inherently improves the security of the overall Jenkins ecosystem.</t>
  </si>
  <si>
    <t xml:space="preserve">What is Jenkins CLI and How we set it up </t>
  </si>
  <si>
    <t>How can a job configuration be reset to an earlier version/state?</t>
  </si>
  <si>
    <t>How can we share information between different build steps or stages in a Jenkins Job?</t>
  </si>
  <si>
    <t>Questions</t>
  </si>
  <si>
    <t>How do u print 10 lines above and 10 lines below in the linux after finding the string in the file</t>
  </si>
  <si>
    <r>
      <rPr>
        <sz val="11"/>
        <color theme="1"/>
        <rFont val="Calibri"/>
        <charset val="134"/>
        <scheme val="minor"/>
      </rPr>
      <t>To print 10 lines above and below a matching string in Linux, you can use the grep command with the -C, -B, or -A options</t>
    </r>
    <r>
      <rPr>
        <b/>
        <sz val="11"/>
        <color theme="1"/>
        <rFont val="Calibri"/>
        <charset val="134"/>
        <scheme val="minor"/>
      </rPr>
      <t xml:space="preserve">.
Command : 
--&gt; grep -r -A 10 -B 10 "search_string" /path/to/folder : 
-B 10: Prints 10 lines before the matching string.
-A 10: Prints 10 lines after the matching string.
grep -C 10 "search_string" file_name : -C 10: Prints 10 lines of context (both above and below) around the matching string.
--&gt; grep -r -A 10 -B 10 --include="*.log" "search_string" /path/to/folder 
--&gt; grep -r -A 10 -B 10 -n "search_string" /path/to/folder : -n: Displays the line number along with the match.
</t>
    </r>
  </si>
  <si>
    <t xml:space="preserve">When we create a file in linux by default it generates with some file permissions , what we can do to make changes , so that whenever we create the files or folders it creates
with permissions defined by Us
</t>
  </si>
  <si>
    <t>By defining the umask 022 or whatever permissions we need in the .profile file.</t>
  </si>
  <si>
    <t>What are zombie process in linux</t>
  </si>
  <si>
    <t>A zombie process is a process that has completed execution but still has an entry in the process table. This happens because the parent process has not yet called wait() (or a similar system call) to read the exit status of the child process. Zombie processes do not consume system resources like CPU or memory but can clutter the process table if left unchecked.
Zombie processes are marked as &lt;defunct&gt; in the output of commands like ps.</t>
  </si>
  <si>
    <t>How to identify zombie process</t>
  </si>
  <si>
    <r>
      <rPr>
        <b/>
        <sz val="11"/>
        <color theme="1"/>
        <rFont val="Calibri"/>
        <charset val="134"/>
        <scheme val="minor"/>
      </rPr>
      <t>How to Identify Zombie Processes
Use the ps command to list processes and check for &lt;defunct&gt; processes:</t>
    </r>
    <r>
      <rPr>
        <sz val="11"/>
        <color theme="1"/>
        <rFont val="Calibri"/>
        <charset val="134"/>
        <scheme val="minor"/>
      </rPr>
      <t xml:space="preserve">
bash
Copy code
</t>
    </r>
    <r>
      <rPr>
        <b/>
        <sz val="11"/>
        <color theme="1"/>
        <rFont val="Calibri"/>
        <charset val="134"/>
        <scheme val="minor"/>
      </rPr>
      <t>ps aux | grep 'Z'</t>
    </r>
    <r>
      <rPr>
        <sz val="11"/>
        <color theme="1"/>
        <rFont val="Calibri"/>
        <charset val="134"/>
        <scheme val="minor"/>
      </rPr>
      <t xml:space="preserve">
OR
bash
Copy code
</t>
    </r>
    <r>
      <rPr>
        <b/>
        <sz val="11"/>
        <color theme="1"/>
        <rFont val="Calibri"/>
        <charset val="134"/>
        <scheme val="minor"/>
      </rPr>
      <t>ps -eo pid,ppid,stat,cmd | grep 'Z'</t>
    </r>
    <r>
      <rPr>
        <sz val="11"/>
        <color theme="1"/>
        <rFont val="Calibri"/>
        <charset val="134"/>
        <scheme val="minor"/>
      </rPr>
      <t xml:space="preserve">
Z: Indicates a zombie process in the STAT column.
&lt;defunct&gt;: Marks zombie processes in the CMD column</t>
    </r>
  </si>
  <si>
    <t>Diifference between Zombie and Orphaned processes</t>
  </si>
  <si>
    <t>WHat are orphaned processes</t>
  </si>
  <si>
    <r>
      <rPr>
        <sz val="11"/>
        <color theme="1"/>
        <rFont val="Calibri"/>
        <charset val="134"/>
        <scheme val="minor"/>
      </rPr>
      <t xml:space="preserve">In Linux, an orphaned process is a process whose parent process has terminated or exited, leaving it "orphaned." The orphaned process is then adopted by the init process (PID 1), which ensures it is properly reaped when it finishes.
Orphaned processes are different from zombie processes, as they are still actively running and consuming system resources.
Identifying Orphaned Processes
You can identify orphaned processes by checking processes whose PPID (Parent Process ID) has changed to 1. Use the following command:
bash
Copy code
</t>
    </r>
    <r>
      <rPr>
        <b/>
        <sz val="11"/>
        <color theme="1"/>
        <rFont val="Calibri"/>
        <charset val="134"/>
        <scheme val="minor"/>
      </rPr>
      <t>ps -eo pid,ppid,cmd | grep '^[[:space:]]*[0-9]\+[[:space:]]\+1[[:space:]]' | grep -v "grep"</t>
    </r>
    <r>
      <rPr>
        <sz val="11"/>
        <color theme="1"/>
        <rFont val="Calibri"/>
        <charset val="134"/>
        <scheme val="minor"/>
      </rPr>
      <t xml:space="preserve">
Explanation:
ps -eo pid,ppid,cmd: Displays process ID (PID), parent process ID (PPID), and the command.
grep '^[[:space:]]*[0-9]\+[[:space:]]\+1[[:space:]]': Matches processes whose PPID is 1.
grep -v "grep": Excludes the grep process itself from the results</t>
    </r>
  </si>
  <si>
    <t>How you calculation the number for any file permissions ? like what is the number for +r-w+x</t>
  </si>
  <si>
    <t>What is the meaning of -s in the file permission</t>
  </si>
  <si>
    <t xml:space="preserve">How you can find the CPU consumption other than top </t>
  </si>
  <si>
    <t>Use the vmstat or sar command:</t>
  </si>
  <si>
    <t>What are the special parameters in the Linux sheel scripting?</t>
  </si>
  <si>
    <t xml:space="preserve">what we need to finf the process consuming maximum ram using top command </t>
  </si>
  <si>
    <t>WHat are the different file operators in linux</t>
  </si>
  <si>
    <t>WHat are the different string operators in linux</t>
  </si>
  <si>
    <t>WHat are the different Boolean operators in linux</t>
  </si>
  <si>
    <t>WHat are the different Arithmatic operators in linux</t>
  </si>
  <si>
    <t>What is the command you will use to print the IP's in the text file using shell scripts</t>
  </si>
  <si>
    <t>grep -oE '\b([0-9]{1,3}\.){3}[0-9]{1,3}\b' yourfile.txt</t>
  </si>
  <si>
    <t>How would you write a shell command or script to find the largest file in a directory and its subdirectories?</t>
  </si>
  <si>
    <t>Use the find command with -type f to locate files and sort them by size using sort or du.
example: find /path/to/directory -type f -exec du -h {} + | sort -rh | head -n 1</t>
  </si>
  <si>
    <t>You need to monitor a log file in real-time and print lines that contain the word "CRITICAL". What command would you use?</t>
  </si>
  <si>
    <t>Use the tail command with the -f option, combined with grep.
tail -f logfile.txt | grep "CRITICAL"</t>
  </si>
  <si>
    <t>How would you count the number of occurrences of a specific word (e.g., "SUCCESS") in a text file?</t>
  </si>
  <si>
    <t>grep -o "SUCCESS" filename.txt | wc -l</t>
  </si>
  <si>
    <t>Renaming Files in Bulk</t>
  </si>
  <si>
    <t>for file in *.txt; do mv "$file" "${file%.txt}.bak"; done</t>
  </si>
  <si>
    <t>Explain the format of the crontab entry in the linux sheel script</t>
  </si>
  <si>
    <t>The format for a crontab entry in a Linux shell script is six fields separated by spaces, followed by a command: 
Minute: The minute when the command will run, from 0 to 59
Hour: The hour of the day when the command will run, from 0 to 23
Day of the month: The day of the month when the command will run, from 1 to 31
Month: The month when the command will run, from 1 to 12
Day of the week: The day of the week when the command will run, from 0 to 6, where 0 is Sunday
Command: The command or script that will run when the time is right
Asterisk ()*: Includes all possible values
Hyphen (-): Designates a range of values
Comma (,): Includes a list of numbers
Slash (/): Skips a given number of values
Comment mark (#): Indicates a comment or a blank line
Example : For example, to run a command every day, you can put an asterisk in the week's field. To run a command from July to October, you can use the range 7-10. To run a command every Monday, Wednesday, and Friday, you can use the list 1, 3, 5 in the weeks' field.</t>
  </si>
  <si>
    <t>How to disable/enable all the entries in the crontab ?</t>
  </si>
  <si>
    <t>How would you find and kill all processes running a specific program (e.g., "my_program")?</t>
  </si>
  <si>
    <t>pkill -f "my_program"</t>
  </si>
  <si>
    <t>KIll all the processes which are run by specfic user.</t>
  </si>
  <si>
    <t>pkill -u username  or killall -u username
kill -9 $(ps -u username -o pid=)</t>
  </si>
  <si>
    <t>Lists all process IDs (PIDs) for the specified user.</t>
  </si>
  <si>
    <t>ps -u username -o pid=</t>
  </si>
  <si>
    <t>how do we read the file from shell script and process the values written in the files</t>
  </si>
  <si>
    <t>Assume the file.txt with below records:
Alice,25
Bob,30
Charlie,35
script:
#!/bin/bash
# Specify the file to read
FILE="data.txt"
# Check if the file exists
if [[ -f "$FILE" ]]; then
  # Read the file line by line
  while IFS=',' read -r name age; do
    # Process each line (e.g., print the values)
    echo "Name: $name, Age: $age"
    # Add more processing logic here
  done &lt; "$FILE"
else
  echo "File $FILE does not exist!"
fi
Explanation:
while IFS=',' read -r name age;:
Reads each line of the file.
IFS=',': Sets the field separator to a comma (,) for parsing.
name and age are variables assigned values from each line split by the delimiter.
done &lt; "$FILE":
Redirects the content of the file to the while loop for processing.
File Check ([[ -f "$FILE" ]]):
Ensures the file exists before processing.
Custom Logic:
Add any processing logic (e.g., calculations, string manipulations) inside the loop</t>
  </si>
  <si>
    <t>Alernate approach for above</t>
  </si>
  <si>
    <t>#!/bin/bash
cat data.txt | while IFS=',' read -r name age; do
  echo "Processing: Name=$name, Age=$age"
done</t>
  </si>
  <si>
    <t>how we can write the shell script to execute and ask inputs from the users and proceeds as per the input given</t>
  </si>
  <si>
    <t>What are the different Type of Database</t>
  </si>
  <si>
    <t>What are the OpenSource DB's</t>
  </si>
  <si>
    <t>What are some Basic GIT Commands</t>
  </si>
  <si>
    <t>Here are a few of the commands included in the cheatsheet:
git clone: used to create a local copy of a remote repository
git branch: used to create, list, and delete branches
git checkout: used to switch between branches
git add: used to stage changes for commit
git commit: used to save changes to the local repository
git push: used to upload local commits to a remote repository</t>
  </si>
  <si>
    <t>What is git intermediate commands? or advanced commands</t>
  </si>
  <si>
    <t>More advanced operations for managing history, resolving conflicts, and debugging. Require deeper understanding of Git internals.</t>
  </si>
  <si>
    <t>What are Intermediate Git Commands</t>
  </si>
  <si>
    <t>$ git rebase
$ git reflog
$ git cherry-pick
$ git reset
$ git bisect
$ git log -p
$ git log -S
$ git format-patch
$ git apply --check
$ git am</t>
  </si>
  <si>
    <t>What is Git stash?</t>
  </si>
  <si>
    <t>The Git stash command can be used to accomplish this if a developer is working on a project and wants to preserve the changes without committing them. This will allow him to switch branches and work on other projects without affecting the existing modifications. You can roll back modifications whenever necessary, and it stores the current state and rolls back developers to a prior state.</t>
  </si>
  <si>
    <t>What is a GIT Repository?</t>
  </si>
  <si>
    <t>Repositories in GIT contain a collection of files of various versions of a Project. These files are imported from the repository into the local server of the user for further updations and modifications in the content of the file. A VCS or the Version Control System is used to create these versions and store them in a specific place termed a repository.</t>
  </si>
  <si>
    <t>What is the use of the cherry-pick command in git?</t>
  </si>
  <si>
    <t>Git cherry-pick in git means choosing a commit from one branch and applying it to another branch. This is in contrast with other ways such as merge and rebases which normally apply many commits into another branch</t>
  </si>
  <si>
    <t>What’s the Difference Between Git Fetch and Git Pull ?</t>
  </si>
  <si>
    <t>Git Fetch : Used to fetch all changes from the remote repository to the local repository without merging into the current working directory
Git Pull : Brings the copy of all the changes from a remote repository and merges them into the current working directory</t>
  </si>
  <si>
    <t>What is Git Bash?</t>
  </si>
  <si>
    <t>Git Bash is a command-line interface (CLI) application for Windows that lets you communicate with Git, the version control system. Clone the repositories, commit changes, push and pull changes, and more are all possible using Git Bash</t>
  </si>
  <si>
    <t>What is Git Squashing?</t>
  </si>
  <si>
    <t>Squashing combines multiple commits into a single commit based on your commit history. With the help of squashing you can clean your branch history and can maintain an organized commit timeline.</t>
  </si>
  <si>
    <t>What is Git prune?</t>
  </si>
  <si>
    <t>Git prune is a command that deletes all the files that are not reachable from the current branch. The prune command is useful when you have a lot of files in your working directory that you don’t want to keep.</t>
  </si>
  <si>
    <t>What is Git Rebase?</t>
  </si>
  <si>
    <t>What is a Git repository?</t>
  </si>
  <si>
    <t>How does Git work?</t>
  </si>
  <si>
    <t>What is git add?</t>
  </si>
  <si>
    <t>What is git push?</t>
  </si>
  <si>
    <t>What is git status?</t>
  </si>
  <si>
    <t>What is a commit in Git?</t>
  </si>
  <si>
    <t>What is branching in Git?</t>
  </si>
  <si>
    <t>What is a conflict in Git?</t>
  </si>
  <si>
    <t>What is merge in Git?</t>
  </si>
  <si>
    <t>What is a remote in Git?</t>
  </si>
  <si>
    <t>What is the difference between git fetch and git pull?</t>
  </si>
  <si>
    <t>How do you revert a commit that has already been pushed and made public?</t>
  </si>
  <si>
    <t>What does git reset do?</t>
  </si>
  <si>
    <t>What is git stash?</t>
  </si>
  <si>
    <t>What is git reflog?</t>
  </si>
  <si>
    <t>How do you make an existing Git branch track a remote branch?</t>
  </si>
  <si>
    <t>How do you manage multiple configurations for different projects in Git?</t>
  </si>
  <si>
    <t>How do you handle large files with Git?</t>
  </si>
  <si>
    <r>
      <rPr>
        <b/>
        <sz val="14.05"/>
        <color rgb="FF05192D"/>
        <rFont val="Arial"/>
        <charset val="134"/>
      </rPr>
      <t>What is the use of</t>
    </r>
    <r>
      <rPr>
        <b/>
        <sz val="14.05"/>
        <color rgb="FF05192D"/>
        <rFont val="Arial"/>
        <charset val="134"/>
      </rPr>
      <t> </t>
    </r>
    <r>
      <rPr>
        <b/>
        <sz val="14.05"/>
        <color rgb="FF05192D"/>
        <rFont val="Arial"/>
        <charset val="134"/>
      </rPr>
      <t>git submodule</t>
    </r>
    <r>
      <rPr>
        <b/>
        <sz val="14.05"/>
        <color rgb="FF05192D"/>
        <rFont val="Arial"/>
        <charset val="134"/>
      </rPr>
      <t> </t>
    </r>
    <r>
      <rPr>
        <b/>
        <sz val="14.05"/>
        <color rgb="FF05192D"/>
        <rFont val="Arial"/>
        <charset val="134"/>
      </rPr>
      <t>and how do you update one?</t>
    </r>
  </si>
  <si>
    <r>
      <rPr>
        <b/>
        <sz val="14.05"/>
        <color rgb="FF05192D"/>
        <rFont val="Arial"/>
        <charset val="134"/>
      </rPr>
      <t>What is the significance of</t>
    </r>
    <r>
      <rPr>
        <b/>
        <sz val="14.05"/>
        <color rgb="FF05192D"/>
        <rFont val="Arial"/>
        <charset val="134"/>
      </rPr>
      <t> </t>
    </r>
    <r>
      <rPr>
        <b/>
        <sz val="14.05"/>
        <color rgb="FF05192D"/>
        <rFont val="Arial"/>
        <charset val="134"/>
      </rPr>
      <t>git push --force-with-lease</t>
    </r>
    <r>
      <rPr>
        <b/>
        <sz val="14.05"/>
        <color rgb="FF05192D"/>
        <rFont val="Arial"/>
        <charset val="134"/>
      </rPr>
      <t> </t>
    </r>
    <r>
      <rPr>
        <b/>
        <sz val="14.05"/>
        <color rgb="FF05192D"/>
        <rFont val="Arial"/>
        <charset val="134"/>
      </rPr>
      <t>over</t>
    </r>
    <r>
      <rPr>
        <b/>
        <sz val="14.05"/>
        <color rgb="FF05192D"/>
        <rFont val="Arial"/>
        <charset val="134"/>
      </rPr>
      <t> </t>
    </r>
    <r>
      <rPr>
        <b/>
        <sz val="14.05"/>
        <color rgb="FF05192D"/>
        <rFont val="Arial"/>
        <charset val="134"/>
      </rPr>
      <t>git push --force</t>
    </r>
    <r>
      <rPr>
        <b/>
        <sz val="14.05"/>
        <color rgb="FF05192D"/>
        <rFont val="Arial"/>
        <charset val="134"/>
      </rPr>
      <t>?</t>
    </r>
  </si>
  <si>
    <t>What is the difference between Git and GitHub?</t>
  </si>
  <si>
    <t>What is origin in Git?</t>
  </si>
  <si>
    <t>What is the purpose of the .gitignore file?</t>
  </si>
  <si>
    <t>What is Git Clone</t>
  </si>
  <si>
    <t>What is the difference between git init and git clone?</t>
  </si>
  <si>
    <t>What is the meaning of “Index” in GIT?</t>
  </si>
  <si>
    <t>How do you change the last commit in git?</t>
  </si>
  <si>
    <t>What is `git checkout`?</t>
  </si>
  <si>
    <t>How do you switch branches in Git?</t>
  </si>
  <si>
    <t>How will you create a git repository?</t>
  </si>
  <si>
    <t>What differentiates What are the benefits of using a pull request in a project?between the commands git remote and git clone?</t>
  </si>
  <si>
    <t>What is a Git bundle?</t>
  </si>
  <si>
    <t>What are the advantages of Git over SVN?</t>
  </si>
  <si>
    <t> Explain the difference between reverting and resetting?</t>
  </si>
  <si>
    <t>What is the purpose of `git tag -a`?</t>
  </si>
  <si>
    <t>How to resolve a conflict in Git?</t>
  </si>
  <si>
    <t>What language is used in GIT?</t>
  </si>
  <si>
    <t>How do you add a file to the staging area?</t>
  </si>
  <si>
    <t>What is `git diff`?</t>
  </si>
  <si>
    <t>Explain the difference between git reset, git revert, and git checkout?</t>
  </si>
  <si>
    <t>How do you create a virtual environment in Python?</t>
  </si>
  <si>
    <t>Use python -m venv env and activate with source env/bin/activate</t>
  </si>
  <si>
    <t>How do you handle errors in Bash scripts?</t>
  </si>
  <si>
    <t>Use set -e to exit on error and trap for cleanup.</t>
  </si>
  <si>
    <t>What is a Puppet in DevOps?</t>
  </si>
  <si>
    <t xml:space="preserve">Puppet is an open-source configuration management automation tool. Puppet permits system administrators to type in infrastructure as code, using the Puppet Descriptive Language rather than utilizing any customized and individual scripts to do so. This means in case the system administrator erroneously alters the state of the machine, at that point puppet can uphold the change and guarantee that the framework returns to the required state. </t>
  </si>
  <si>
    <t>What’s is Chef?</t>
  </si>
  <si>
    <t>a. Ruby programming knowledge is needed to handle the management of Chef.
B.Chef is mostly used by small and medium-sized companies for management.
C.There is no error visibility at installation time which results in difficulty.
D.The transmission process to establish communication in this software is slower as compared to Puppet.</t>
  </si>
  <si>
    <t>What is Puppet ?</t>
  </si>
  <si>
    <t>a.DSL programming knowledge is needed to handle the management of Puppet.
B.Large corporations and enterprises use Puppet for management.
C.Error visibility at installation time is provided to ease the installation process.
D.The transmission process to establish communication in this software is faster as compared to Chef.</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</si>
</sst>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2" formatCode="_(&quot;$&quot;* #,##0_);_(&quot;$&quot;* \(#,##0\);_(&quot;$&quot;* &quot;-&quot;_);_(@_)"/>
    <numFmt numFmtId="44" formatCode="_(&quot;$&quot;* #,##0.00_);_(&quot;$&quot;* \(#,##0.00\);_(&quot;$&quot;* &quot;-&quot;??_);_(@_)"/>
    <numFmt numFmtId="176" formatCode="_ * #,##0.00_ ;_ * \-#,##0.00_ ;_ * &quot;-&quot;??_ ;_ @_ "/>
    <numFmt numFmtId="177" formatCode="_ * #,##0_ ;_ * \-#,##0_ ;_ * &quot;-&quot;_ ;_ @_ "/>
  </numFmts>
  <fonts count="35">
    <font>
      <sz val="11"/>
      <color theme="1"/>
      <name val="Calibri"/>
      <charset val="134"/>
      <scheme val="minor"/>
    </font>
    <font>
      <b/>
      <sz val="11"/>
      <color theme="0"/>
      <name val="Calibri"/>
      <charset val="134"/>
      <scheme val="minor"/>
    </font>
    <font>
      <sz val="10"/>
      <color theme="0"/>
      <name val="Calibri"/>
      <charset val="134"/>
      <scheme val="minor"/>
    </font>
    <font>
      <sz val="10"/>
      <color theme="1"/>
      <name val="Calibri"/>
      <charset val="134"/>
      <scheme val="minor"/>
    </font>
    <font>
      <sz val="10"/>
      <color rgb="FF05192D"/>
      <name val="Arial"/>
      <charset val="134"/>
    </font>
    <font>
      <b/>
      <sz val="14.05"/>
      <color rgb="FF05192D"/>
      <name val="Arial"/>
      <charset val="134"/>
    </font>
    <font>
      <b/>
      <sz val="14"/>
      <color theme="1"/>
      <name val="Arial"/>
      <charset val="134"/>
    </font>
    <font>
      <b/>
      <sz val="14.05"/>
      <color theme="1"/>
      <name val="Arial"/>
      <charset val="134"/>
    </font>
    <font>
      <b/>
      <sz val="11"/>
      <color theme="1"/>
      <name val="Calibri"/>
      <charset val="134"/>
      <scheme val="minor"/>
    </font>
    <font>
      <sz val="12"/>
      <color theme="1"/>
      <name val="Calibri"/>
      <charset val="134"/>
      <scheme val="minor"/>
    </font>
    <font>
      <sz val="9"/>
      <color theme="1"/>
      <name val="Calibri"/>
      <charset val="134"/>
      <scheme val="minor"/>
    </font>
    <font>
      <b/>
      <sz val="9"/>
      <color rgb="FF273239"/>
      <name val="Arial"/>
      <charset val="134"/>
    </font>
    <font>
      <sz val="12"/>
      <color rgb="FF51565E"/>
      <name val="Arial"/>
      <charset val="134"/>
    </font>
    <font>
      <sz val="10.5"/>
      <color theme="1"/>
      <name val="Segoe UI"/>
      <charset val="134"/>
    </font>
    <font>
      <u/>
      <sz val="11"/>
      <color theme="10"/>
      <name val="Calibri"/>
      <charset val="134"/>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
      <sz val="10"/>
      <color rgb="FFC7254E"/>
      <name val="Arial Unicode MS"/>
      <charset val="134"/>
    </font>
    <font>
      <sz val="13.5"/>
      <color rgb="FF001D35"/>
      <name val="Arial"/>
      <charset val="134"/>
    </font>
  </fonts>
  <fills count="38">
    <fill>
      <patternFill patternType="none"/>
    </fill>
    <fill>
      <patternFill patternType="gray125"/>
    </fill>
    <fill>
      <patternFill patternType="solid">
        <fgColor theme="4" tint="-0.249977111117893"/>
        <bgColor indexed="64"/>
      </patternFill>
    </fill>
    <fill>
      <patternFill patternType="solid">
        <fgColor rgb="FF0070C0"/>
        <bgColor indexed="64"/>
      </patternFill>
    </fill>
    <fill>
      <patternFill patternType="solid">
        <fgColor theme="4" tint="-0.25"/>
        <bgColor indexed="64"/>
      </patternFill>
    </fill>
    <fill>
      <patternFill patternType="solid">
        <fgColor theme="0"/>
        <bgColor indexed="64"/>
      </patternFill>
    </fill>
    <fill>
      <patternFill patternType="solid">
        <fgColor rgb="FFFFFF0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0" fontId="14" fillId="0" borderId="0" applyNumberFormat="0" applyFill="0" applyBorder="0" applyAlignment="0" applyProtection="0"/>
    <xf numFmtId="0" fontId="15" fillId="0" borderId="0" applyNumberFormat="0" applyFill="0" applyBorder="0" applyAlignment="0" applyProtection="0">
      <alignment vertical="center"/>
    </xf>
    <xf numFmtId="0" fontId="0" fillId="7" borderId="2" applyNumberFormat="0" applyFont="0" applyAlignment="0" applyProtection="0">
      <alignment vertical="center"/>
    </xf>
    <xf numFmtId="0" fontId="16"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9" fillId="0" borderId="3" applyNumberFormat="0" applyFill="0" applyAlignment="0" applyProtection="0">
      <alignment vertical="center"/>
    </xf>
    <xf numFmtId="0" fontId="20" fillId="0" borderId="3" applyNumberFormat="0" applyFill="0" applyAlignment="0" applyProtection="0">
      <alignment vertical="center"/>
    </xf>
    <xf numFmtId="0" fontId="21" fillId="0" borderId="4" applyNumberFormat="0" applyFill="0" applyAlignment="0" applyProtection="0">
      <alignment vertical="center"/>
    </xf>
    <xf numFmtId="0" fontId="21" fillId="0" borderId="0" applyNumberFormat="0" applyFill="0" applyBorder="0" applyAlignment="0" applyProtection="0">
      <alignment vertical="center"/>
    </xf>
    <xf numFmtId="0" fontId="22" fillId="8" borderId="5" applyNumberFormat="0" applyAlignment="0" applyProtection="0">
      <alignment vertical="center"/>
    </xf>
    <xf numFmtId="0" fontId="23" fillId="9" borderId="6" applyNumberFormat="0" applyAlignment="0" applyProtection="0">
      <alignment vertical="center"/>
    </xf>
    <xf numFmtId="0" fontId="24" fillId="9" borderId="5" applyNumberFormat="0" applyAlignment="0" applyProtection="0">
      <alignment vertical="center"/>
    </xf>
    <xf numFmtId="0" fontId="25" fillId="10" borderId="7" applyNumberFormat="0" applyAlignment="0" applyProtection="0">
      <alignment vertical="center"/>
    </xf>
    <xf numFmtId="0" fontId="26" fillId="0" borderId="8" applyNumberFormat="0" applyFill="0" applyAlignment="0" applyProtection="0">
      <alignment vertical="center"/>
    </xf>
    <xf numFmtId="0" fontId="27" fillId="0" borderId="9" applyNumberFormat="0" applyFill="0" applyAlignment="0" applyProtection="0">
      <alignment vertical="center"/>
    </xf>
    <xf numFmtId="0" fontId="28" fillId="11" borderId="0" applyNumberFormat="0" applyBorder="0" applyAlignment="0" applyProtection="0">
      <alignment vertical="center"/>
    </xf>
    <xf numFmtId="0" fontId="29" fillId="12" borderId="0" applyNumberFormat="0" applyBorder="0" applyAlignment="0" applyProtection="0">
      <alignment vertical="center"/>
    </xf>
    <xf numFmtId="0" fontId="30" fillId="13" borderId="0" applyNumberFormat="0" applyBorder="0" applyAlignment="0" applyProtection="0">
      <alignment vertical="center"/>
    </xf>
    <xf numFmtId="0" fontId="31" fillId="14" borderId="0" applyNumberFormat="0" applyBorder="0" applyAlignment="0" applyProtection="0">
      <alignment vertical="center"/>
    </xf>
    <xf numFmtId="0" fontId="32" fillId="15" borderId="0" applyNumberFormat="0" applyBorder="0" applyAlignment="0" applyProtection="0">
      <alignment vertical="center"/>
    </xf>
    <xf numFmtId="0" fontId="32" fillId="16" borderId="0" applyNumberFormat="0" applyBorder="0" applyAlignment="0" applyProtection="0">
      <alignment vertical="center"/>
    </xf>
    <xf numFmtId="0" fontId="31" fillId="17" borderId="0" applyNumberFormat="0" applyBorder="0" applyAlignment="0" applyProtection="0">
      <alignment vertical="center"/>
    </xf>
    <xf numFmtId="0" fontId="31" fillId="18" borderId="0" applyNumberFormat="0" applyBorder="0" applyAlignment="0" applyProtection="0">
      <alignment vertical="center"/>
    </xf>
    <xf numFmtId="0" fontId="32" fillId="19" borderId="0" applyNumberFormat="0" applyBorder="0" applyAlignment="0" applyProtection="0">
      <alignment vertical="center"/>
    </xf>
    <xf numFmtId="0" fontId="32" fillId="20" borderId="0" applyNumberFormat="0" applyBorder="0" applyAlignment="0" applyProtection="0">
      <alignment vertical="center"/>
    </xf>
    <xf numFmtId="0" fontId="31" fillId="21" borderId="0" applyNumberFormat="0" applyBorder="0" applyAlignment="0" applyProtection="0">
      <alignment vertical="center"/>
    </xf>
    <xf numFmtId="0" fontId="31" fillId="22" borderId="0" applyNumberFormat="0" applyBorder="0" applyAlignment="0" applyProtection="0">
      <alignment vertical="center"/>
    </xf>
    <xf numFmtId="0" fontId="32" fillId="23" borderId="0" applyNumberFormat="0" applyBorder="0" applyAlignment="0" applyProtection="0">
      <alignment vertical="center"/>
    </xf>
    <xf numFmtId="0" fontId="32" fillId="24" borderId="0" applyNumberFormat="0" applyBorder="0" applyAlignment="0" applyProtection="0">
      <alignment vertical="center"/>
    </xf>
    <xf numFmtId="0" fontId="31" fillId="25" borderId="0" applyNumberFormat="0" applyBorder="0" applyAlignment="0" applyProtection="0">
      <alignment vertical="center"/>
    </xf>
    <xf numFmtId="0" fontId="31" fillId="26" borderId="0" applyNumberFormat="0" applyBorder="0" applyAlignment="0" applyProtection="0">
      <alignment vertical="center"/>
    </xf>
    <xf numFmtId="0" fontId="32" fillId="27" borderId="0" applyNumberFormat="0" applyBorder="0" applyAlignment="0" applyProtection="0">
      <alignment vertical="center"/>
    </xf>
    <xf numFmtId="0" fontId="32" fillId="28" borderId="0" applyNumberFormat="0" applyBorder="0" applyAlignment="0" applyProtection="0">
      <alignment vertical="center"/>
    </xf>
    <xf numFmtId="0" fontId="31" fillId="29" borderId="0" applyNumberFormat="0" applyBorder="0" applyAlignment="0" applyProtection="0">
      <alignment vertical="center"/>
    </xf>
    <xf numFmtId="0" fontId="31" fillId="30" borderId="0" applyNumberFormat="0" applyBorder="0" applyAlignment="0" applyProtection="0">
      <alignment vertical="center"/>
    </xf>
    <xf numFmtId="0" fontId="32" fillId="31" borderId="0" applyNumberFormat="0" applyBorder="0" applyAlignment="0" applyProtection="0">
      <alignment vertical="center"/>
    </xf>
    <xf numFmtId="0" fontId="32" fillId="32" borderId="0" applyNumberFormat="0" applyBorder="0" applyAlignment="0" applyProtection="0">
      <alignment vertical="center"/>
    </xf>
    <xf numFmtId="0" fontId="31" fillId="33" borderId="0" applyNumberFormat="0" applyBorder="0" applyAlignment="0" applyProtection="0">
      <alignment vertical="center"/>
    </xf>
    <xf numFmtId="0" fontId="31" fillId="34" borderId="0" applyNumberFormat="0" applyBorder="0" applyAlignment="0" applyProtection="0">
      <alignment vertical="center"/>
    </xf>
    <xf numFmtId="0" fontId="32" fillId="35" borderId="0" applyNumberFormat="0" applyBorder="0" applyAlignment="0" applyProtection="0">
      <alignment vertical="center"/>
    </xf>
    <xf numFmtId="0" fontId="32" fillId="36" borderId="0" applyNumberFormat="0" applyBorder="0" applyAlignment="0" applyProtection="0">
      <alignment vertical="center"/>
    </xf>
    <xf numFmtId="0" fontId="31" fillId="37" borderId="0" applyNumberFormat="0" applyBorder="0" applyAlignment="0" applyProtection="0">
      <alignment vertical="center"/>
    </xf>
  </cellStyleXfs>
  <cellXfs count="36">
    <xf numFmtId="0" fontId="0" fillId="0" borderId="0" xfId="0"/>
    <xf numFmtId="0" fontId="1" fillId="2" borderId="0" xfId="0" applyFont="1" applyFill="1"/>
    <xf numFmtId="0" fontId="0" fillId="0" borderId="0" xfId="0" applyAlignment="1">
      <alignment wrapText="1"/>
    </xf>
    <xf numFmtId="0" fontId="2" fillId="2" borderId="0" xfId="0" applyFont="1" applyFill="1"/>
    <xf numFmtId="0" fontId="3" fillId="0" borderId="0" xfId="0" applyFont="1"/>
    <xf numFmtId="0" fontId="3" fillId="0" borderId="0" xfId="0" applyFont="1" applyAlignment="1">
      <alignment wrapText="1"/>
    </xf>
    <xf numFmtId="0" fontId="4" fillId="0" borderId="0" xfId="0" applyFont="1"/>
    <xf numFmtId="0" fontId="5" fillId="0" borderId="0" xfId="0" applyFont="1" applyAlignment="1">
      <alignment wrapText="1"/>
    </xf>
    <xf numFmtId="0" fontId="6" fillId="0" borderId="0" xfId="0" applyFont="1"/>
    <xf numFmtId="0" fontId="7" fillId="0" borderId="0" xfId="0" applyFont="1" applyAlignment="1">
      <alignment horizontal="left" wrapText="1"/>
    </xf>
    <xf numFmtId="0" fontId="1" fillId="3" borderId="0" xfId="0" applyFont="1" applyFill="1"/>
    <xf numFmtId="0" fontId="0" fillId="0" borderId="0" xfId="0" applyFont="1" applyAlignment="1">
      <alignment wrapText="1"/>
    </xf>
    <xf numFmtId="0" fontId="8" fillId="0" borderId="0" xfId="0" applyFont="1" applyAlignment="1">
      <alignment wrapText="1"/>
    </xf>
    <xf numFmtId="0" fontId="9" fillId="0" borderId="0" xfId="0" applyFont="1"/>
    <xf numFmtId="0" fontId="0" fillId="0" borderId="0" xfId="0" applyFont="1"/>
    <xf numFmtId="0" fontId="0" fillId="0" borderId="0" xfId="0" applyFont="1" applyAlignment="1">
      <alignment vertical="top" wrapText="1"/>
    </xf>
    <xf numFmtId="0" fontId="10" fillId="0" borderId="0" xfId="0" applyFont="1"/>
    <xf numFmtId="0" fontId="10" fillId="0" borderId="0" xfId="0" applyFont="1" applyAlignment="1">
      <alignment wrapText="1"/>
    </xf>
    <xf numFmtId="0" fontId="1" fillId="4" borderId="0" xfId="0" applyFont="1" applyFill="1"/>
    <xf numFmtId="0" fontId="11" fillId="0" borderId="0" xfId="0" applyFont="1" applyAlignment="1">
      <alignment horizontal="left" vertical="center" wrapText="1"/>
    </xf>
    <xf numFmtId="0" fontId="8" fillId="0" borderId="0" xfId="0" applyFont="1"/>
    <xf numFmtId="0" fontId="12" fillId="0" borderId="0" xfId="0" applyFont="1"/>
    <xf numFmtId="0" fontId="13" fillId="0" borderId="0" xfId="0" applyFont="1"/>
    <xf numFmtId="0" fontId="0" fillId="0" borderId="1" xfId="0" applyBorder="1"/>
    <xf numFmtId="0" fontId="0" fillId="0" borderId="1" xfId="0" applyBorder="1" applyAlignment="1">
      <alignment wrapText="1"/>
    </xf>
    <xf numFmtId="0" fontId="0" fillId="5" borderId="0" xfId="0" applyFont="1" applyFill="1"/>
    <xf numFmtId="0" fontId="1" fillId="5" borderId="0" xfId="0" applyFont="1" applyFill="1"/>
    <xf numFmtId="0" fontId="0" fillId="0" borderId="0" xfId="0" applyAlignment="1">
      <alignment horizontal="center"/>
    </xf>
    <xf numFmtId="0" fontId="14" fillId="0" borderId="0" xfId="6" applyAlignment="1">
      <alignment wrapText="1"/>
    </xf>
    <xf numFmtId="0" fontId="1" fillId="2" borderId="1" xfId="0" applyFont="1" applyFill="1" applyBorder="1"/>
    <xf numFmtId="0" fontId="8" fillId="0" borderId="1" xfId="0" applyFont="1" applyBorder="1" applyAlignment="1">
      <alignment wrapText="1"/>
    </xf>
    <xf numFmtId="0" fontId="0" fillId="0" borderId="1" xfId="0" applyFont="1" applyBorder="1" applyAlignment="1">
      <alignment wrapText="1"/>
    </xf>
    <xf numFmtId="0" fontId="0" fillId="6" borderId="1" xfId="0" applyFill="1" applyBorder="1"/>
    <xf numFmtId="0" fontId="0" fillId="0" borderId="1" xfId="0" applyFont="1" applyBorder="1"/>
    <xf numFmtId="0" fontId="0" fillId="0" borderId="1" xfId="0" applyBorder="1" applyAlignment="1">
      <alignment horizontal="left" wrapText="1"/>
    </xf>
    <xf numFmtId="0" fontId="14" fillId="0" borderId="0" xfId="6"/>
    <xf numFmtId="0" fontId="0" fillId="0" borderId="0" xfId="0" quotePrefix="1"/>
  </cellXfs>
  <cellStyles count="49">
    <cellStyle name="Normal" xfId="0" builtinId="0"/>
    <cellStyle name="Comma" xfId="1" builtinId="3"/>
    <cellStyle name="Currency" xfId="2" builtinId="4"/>
    <cellStyle name="Percent" xfId="3" builtinId="5"/>
    <cellStyle name="Comma [0]" xfId="4" builtinId="6"/>
    <cellStyle name="Currency [0]" xfId="5" builtinId="7"/>
    <cellStyle name="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7.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jpe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jpe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jpeg"/><Relationship Id="rId175" Type="http://schemas.openxmlformats.org/officeDocument/2006/relationships/image" Target="media/image175.jpeg"/><Relationship Id="rId174" Type="http://schemas.openxmlformats.org/officeDocument/2006/relationships/image" Target="media/image174.jpeg"/><Relationship Id="rId173" Type="http://schemas.openxmlformats.org/officeDocument/2006/relationships/image" Target="media/image173.jpe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jpeg"/><Relationship Id="rId161" Type="http://schemas.openxmlformats.org/officeDocument/2006/relationships/image" Target="media/image161.jpeg"/><Relationship Id="rId160" Type="http://schemas.openxmlformats.org/officeDocument/2006/relationships/image" Target="media/image160.jpe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jpeg"/><Relationship Id="rId130" Type="http://schemas.openxmlformats.org/officeDocument/2006/relationships/image" Target="media/image130.jpeg"/><Relationship Id="rId13" Type="http://schemas.openxmlformats.org/officeDocument/2006/relationships/image" Target="media/image13.jpeg"/><Relationship Id="rId129" Type="http://schemas.openxmlformats.org/officeDocument/2006/relationships/image" Target="media/image129.jpeg"/><Relationship Id="rId128" Type="http://schemas.openxmlformats.org/officeDocument/2006/relationships/image" Target="media/image128.jpe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3" Type="http://schemas.openxmlformats.org/officeDocument/2006/relationships/styles" Target="styles.xml"/><Relationship Id="rId32" Type="http://www.wps.cn/officeDocument/2020/cellImage" Target="cellimages.xml"/><Relationship Id="rId31" Type="http://schemas.openxmlformats.org/officeDocument/2006/relationships/sharedStrings" Target="sharedStrings.xml"/><Relationship Id="rId30" Type="http://schemas.openxmlformats.org/officeDocument/2006/relationships/theme" Target="theme/theme1.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hyperlink" Target="https://www.turing.com/interview-questions/terraform"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logit.io/blog/post/prometheus-interview-questions/"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62"/>
  <sheetViews>
    <sheetView zoomScale="90" zoomScaleNormal="90" topLeftCell="A59" workbookViewId="0">
      <selection activeCell="B62" sqref="B62"/>
    </sheetView>
  </sheetViews>
  <sheetFormatPr defaultColWidth="9" defaultRowHeight="14.5" outlineLevelCol="2"/>
  <cols>
    <col min="1" max="1" width="4.63636363636364" customWidth="1"/>
    <col min="2" max="2" width="105.272727272727" customWidth="1"/>
    <col min="3" max="3" width="255.636363636364" customWidth="1"/>
  </cols>
  <sheetData>
    <row r="1" spans="1:3">
      <c r="A1" s="1" t="s">
        <v>0</v>
      </c>
      <c r="B1" s="1" t="s">
        <v>1</v>
      </c>
      <c r="C1" s="1" t="s">
        <v>2</v>
      </c>
    </row>
    <row r="2" ht="101.5" spans="1:3">
      <c r="A2">
        <v>1</v>
      </c>
      <c r="B2" t="s">
        <v>3</v>
      </c>
      <c r="C2" s="2" t="s">
        <v>4</v>
      </c>
    </row>
    <row r="3" spans="1:3">
      <c r="A3">
        <v>2</v>
      </c>
      <c r="B3" t="s">
        <v>5</v>
      </c>
      <c r="C3" t="s">
        <v>6</v>
      </c>
    </row>
    <row r="4" spans="1:3">
      <c r="A4">
        <v>3</v>
      </c>
      <c r="B4" t="s">
        <v>7</v>
      </c>
      <c r="C4" t="s">
        <v>8</v>
      </c>
    </row>
    <row r="5" ht="101.5" spans="1:3">
      <c r="A5">
        <v>3</v>
      </c>
      <c r="B5" t="s">
        <v>3</v>
      </c>
      <c r="C5" s="11" t="s">
        <v>9</v>
      </c>
    </row>
    <row r="6" spans="1:3">
      <c r="A6">
        <v>4</v>
      </c>
      <c r="B6" t="s">
        <v>10</v>
      </c>
      <c r="C6" t="s">
        <v>11</v>
      </c>
    </row>
    <row r="7" ht="29" spans="2:3">
      <c r="B7" t="s">
        <v>12</v>
      </c>
      <c r="C7" s="2" t="s">
        <v>13</v>
      </c>
    </row>
    <row r="8" ht="29" spans="2:3">
      <c r="B8" t="s">
        <v>14</v>
      </c>
      <c r="C8" s="2" t="s">
        <v>15</v>
      </c>
    </row>
    <row r="9" ht="130.5" spans="1:3">
      <c r="A9">
        <v>5</v>
      </c>
      <c r="B9" t="s">
        <v>16</v>
      </c>
      <c r="C9" s="2" t="s">
        <v>17</v>
      </c>
    </row>
    <row r="10" ht="304.5" spans="1:3">
      <c r="A10">
        <v>6</v>
      </c>
      <c r="B10" t="s">
        <v>18</v>
      </c>
      <c r="C10" s="2" t="s">
        <v>19</v>
      </c>
    </row>
    <row r="11" ht="72.5" spans="1:3">
      <c r="A11">
        <v>7</v>
      </c>
      <c r="B11" t="s">
        <v>20</v>
      </c>
      <c r="C11" s="2" t="s">
        <v>21</v>
      </c>
    </row>
    <row r="12" ht="43.5" spans="1:3">
      <c r="A12">
        <v>8</v>
      </c>
      <c r="B12" t="s">
        <v>22</v>
      </c>
      <c r="C12" s="2" t="s">
        <v>23</v>
      </c>
    </row>
    <row r="13" ht="87" spans="1:3">
      <c r="A13">
        <v>9</v>
      </c>
      <c r="B13" t="s">
        <v>24</v>
      </c>
      <c r="C13" s="11" t="s">
        <v>25</v>
      </c>
    </row>
    <row r="14" spans="1:3">
      <c r="A14">
        <v>10</v>
      </c>
      <c r="B14" t="s">
        <v>26</v>
      </c>
      <c r="C14" s="2" t="s">
        <v>27</v>
      </c>
    </row>
    <row r="15" ht="116" spans="1:3">
      <c r="A15">
        <v>11</v>
      </c>
      <c r="B15" t="s">
        <v>28</v>
      </c>
      <c r="C15" s="2" t="s">
        <v>29</v>
      </c>
    </row>
    <row r="16" ht="43.5" spans="1:3">
      <c r="A16">
        <v>12</v>
      </c>
      <c r="B16" t="s">
        <v>30</v>
      </c>
      <c r="C16" s="2" t="s">
        <v>31</v>
      </c>
    </row>
    <row r="17" ht="130.5" spans="1:3">
      <c r="A17">
        <v>13</v>
      </c>
      <c r="B17" t="s">
        <v>32</v>
      </c>
      <c r="C17" s="2" t="s">
        <v>33</v>
      </c>
    </row>
    <row r="18" ht="29" spans="1:3">
      <c r="A18">
        <v>14</v>
      </c>
      <c r="B18" t="s">
        <v>34</v>
      </c>
      <c r="C18" s="2" t="s">
        <v>35</v>
      </c>
    </row>
    <row r="19" ht="130.5" spans="1:3">
      <c r="A19">
        <v>15</v>
      </c>
      <c r="B19" t="s">
        <v>36</v>
      </c>
      <c r="C19" s="2" t="s">
        <v>37</v>
      </c>
    </row>
    <row r="20" spans="1:3">
      <c r="A20">
        <v>16</v>
      </c>
      <c r="B20" t="s">
        <v>38</v>
      </c>
      <c r="C20" s="2" t="s">
        <v>39</v>
      </c>
    </row>
    <row r="21" ht="87" spans="1:3">
      <c r="A21">
        <v>17</v>
      </c>
      <c r="B21" t="s">
        <v>40</v>
      </c>
      <c r="C21" s="2" t="s">
        <v>41</v>
      </c>
    </row>
    <row r="22" spans="1:3">
      <c r="A22">
        <v>18</v>
      </c>
      <c r="B22" t="s">
        <v>42</v>
      </c>
      <c r="C22" s="2" t="s">
        <v>43</v>
      </c>
    </row>
    <row r="23" ht="29" spans="1:3">
      <c r="A23">
        <v>19</v>
      </c>
      <c r="B23" t="s">
        <v>44</v>
      </c>
      <c r="C23" s="2" t="s">
        <v>45</v>
      </c>
    </row>
    <row r="24" ht="43.5" spans="1:3">
      <c r="A24">
        <v>20</v>
      </c>
      <c r="B24" t="s">
        <v>46</v>
      </c>
      <c r="C24" s="2" t="s">
        <v>47</v>
      </c>
    </row>
    <row r="25" spans="1:3">
      <c r="A25">
        <v>21</v>
      </c>
      <c r="B25" t="s">
        <v>48</v>
      </c>
      <c r="C25" t="s">
        <v>49</v>
      </c>
    </row>
    <row r="26" spans="1:3">
      <c r="A26">
        <v>22</v>
      </c>
      <c r="B26" t="s">
        <v>50</v>
      </c>
      <c r="C26" t="s">
        <v>51</v>
      </c>
    </row>
    <row r="27" ht="29" spans="1:3">
      <c r="A27">
        <v>23</v>
      </c>
      <c r="B27" t="s">
        <v>52</v>
      </c>
      <c r="C27" s="2" t="s">
        <v>53</v>
      </c>
    </row>
    <row r="28" ht="29" spans="1:3">
      <c r="A28">
        <v>24</v>
      </c>
      <c r="B28" t="s">
        <v>54</v>
      </c>
      <c r="C28" s="2" t="s">
        <v>55</v>
      </c>
    </row>
    <row r="29" ht="43.5" spans="1:3">
      <c r="A29">
        <v>25</v>
      </c>
      <c r="B29" t="s">
        <v>56</v>
      </c>
      <c r="C29" s="2" t="s">
        <v>57</v>
      </c>
    </row>
    <row r="30" ht="29" spans="1:3">
      <c r="A30">
        <v>26</v>
      </c>
      <c r="B30" t="s">
        <v>58</v>
      </c>
      <c r="C30" s="2" t="s">
        <v>59</v>
      </c>
    </row>
    <row r="31" ht="101.5" spans="1:3">
      <c r="A31">
        <v>28</v>
      </c>
      <c r="B31" t="s">
        <v>60</v>
      </c>
      <c r="C31" s="2" t="s">
        <v>61</v>
      </c>
    </row>
    <row r="32" ht="217.5" spans="1:3">
      <c r="A32">
        <v>29</v>
      </c>
      <c r="B32" t="s">
        <v>62</v>
      </c>
      <c r="C32" s="2" t="s">
        <v>63</v>
      </c>
    </row>
    <row r="33" ht="409.5" spans="1:3">
      <c r="A33">
        <v>30</v>
      </c>
      <c r="B33" t="s">
        <v>64</v>
      </c>
      <c r="C33" t="str">
        <f>_xlfn.DISPIMG("ID_4582C9A4F5464816B3FD5814FD0877F4",1)</f>
        <v>=DISPIMG("ID_4582C9A4F5464816B3FD5814FD0877F4",1)</v>
      </c>
    </row>
    <row r="34" ht="29" spans="1:3">
      <c r="A34">
        <v>31</v>
      </c>
      <c r="B34" s="2" t="s">
        <v>65</v>
      </c>
      <c r="C34" t="s">
        <v>66</v>
      </c>
    </row>
    <row r="35" ht="29" spans="1:2">
      <c r="A35">
        <v>32</v>
      </c>
      <c r="B35" s="2" t="s">
        <v>67</v>
      </c>
    </row>
    <row r="36" ht="29" spans="1:2">
      <c r="A36">
        <v>33</v>
      </c>
      <c r="B36" s="2" t="s">
        <v>68</v>
      </c>
    </row>
    <row r="37" ht="29" spans="1:2">
      <c r="A37">
        <v>34</v>
      </c>
      <c r="B37" s="2" t="s">
        <v>69</v>
      </c>
    </row>
    <row r="38" ht="29" spans="1:2">
      <c r="A38">
        <v>35</v>
      </c>
      <c r="B38" s="2" t="s">
        <v>70</v>
      </c>
    </row>
    <row r="39" ht="29" spans="1:2">
      <c r="A39">
        <v>36</v>
      </c>
      <c r="B39" s="2" t="s">
        <v>71</v>
      </c>
    </row>
    <row r="40" ht="29" spans="1:2">
      <c r="A40">
        <v>37</v>
      </c>
      <c r="B40" s="2" t="s">
        <v>72</v>
      </c>
    </row>
    <row r="41" ht="29" spans="1:2">
      <c r="A41">
        <v>38</v>
      </c>
      <c r="B41" s="2" t="s">
        <v>73</v>
      </c>
    </row>
    <row r="42" ht="29" spans="1:2">
      <c r="A42">
        <v>39</v>
      </c>
      <c r="B42" s="2" t="s">
        <v>74</v>
      </c>
    </row>
    <row r="43" ht="29" spans="1:2">
      <c r="A43">
        <v>40</v>
      </c>
      <c r="B43" s="2" t="s">
        <v>75</v>
      </c>
    </row>
    <row r="44" ht="29" spans="1:2">
      <c r="A44">
        <v>41</v>
      </c>
      <c r="B44" s="2" t="s">
        <v>76</v>
      </c>
    </row>
    <row r="45" ht="29" spans="1:2">
      <c r="A45">
        <v>42</v>
      </c>
      <c r="B45" s="2" t="s">
        <v>77</v>
      </c>
    </row>
    <row r="46" ht="29" spans="1:2">
      <c r="A46">
        <v>43</v>
      </c>
      <c r="B46" s="2" t="s">
        <v>78</v>
      </c>
    </row>
    <row r="47" ht="29" spans="1:2">
      <c r="A47">
        <v>44</v>
      </c>
      <c r="B47" s="2" t="s">
        <v>79</v>
      </c>
    </row>
    <row r="48" ht="29" spans="1:2">
      <c r="A48">
        <v>45</v>
      </c>
      <c r="B48" s="2" t="s">
        <v>80</v>
      </c>
    </row>
    <row r="49" ht="145" spans="1:3">
      <c r="A49">
        <v>46</v>
      </c>
      <c r="B49" s="2" t="s">
        <v>81</v>
      </c>
      <c r="C49" s="2" t="s">
        <v>82</v>
      </c>
    </row>
    <row r="50" ht="409.5" spans="1:3">
      <c r="A50">
        <v>47</v>
      </c>
      <c r="B50" t="s">
        <v>83</v>
      </c>
      <c r="C50" t="str">
        <f>_xlfn.DISPIMG("ID_8B982AEF43314024BF1B625E3202FECF",1)</f>
        <v>=DISPIMG("ID_8B982AEF43314024BF1B625E3202FECF",1)</v>
      </c>
    </row>
    <row r="51" ht="409.5" spans="1:3">
      <c r="A51">
        <v>48</v>
      </c>
      <c r="B51" t="s">
        <v>84</v>
      </c>
      <c r="C51" t="str">
        <f>_xlfn.DISPIMG("ID_A10DE38ED0564DCF92CD5F933432BAE1",1)</f>
        <v>=DISPIMG("ID_A10DE38ED0564DCF92CD5F933432BAE1",1)</v>
      </c>
    </row>
    <row r="52" ht="43.5" spans="1:3">
      <c r="A52">
        <v>49</v>
      </c>
      <c r="B52" t="s">
        <v>85</v>
      </c>
      <c r="C52" s="2" t="s">
        <v>86</v>
      </c>
    </row>
    <row r="53" ht="29" spans="1:3">
      <c r="A53">
        <v>50</v>
      </c>
      <c r="B53" t="s">
        <v>87</v>
      </c>
      <c r="C53" s="2" t="s">
        <v>88</v>
      </c>
    </row>
    <row r="54" ht="58" spans="2:3">
      <c r="B54" t="s">
        <v>89</v>
      </c>
      <c r="C54" s="2" t="s">
        <v>90</v>
      </c>
    </row>
    <row r="55" ht="29" spans="2:3">
      <c r="B55" t="s">
        <v>91</v>
      </c>
      <c r="C55" s="2" t="s">
        <v>92</v>
      </c>
    </row>
    <row r="56" spans="2:3">
      <c r="B56" t="s">
        <v>93</v>
      </c>
      <c r="C56" t="s">
        <v>94</v>
      </c>
    </row>
    <row r="57" ht="72.5" spans="2:3">
      <c r="B57" t="s">
        <v>95</v>
      </c>
      <c r="C57" s="12" t="s">
        <v>96</v>
      </c>
    </row>
    <row r="58" ht="409.5" spans="2:3">
      <c r="B58" s="2" t="s">
        <v>97</v>
      </c>
      <c r="C58" t="str">
        <f>_xlfn.DISPIMG("ID_95A7168E3D364F77A1326EC3A691A823",1)</f>
        <v>=DISPIMG("ID_95A7168E3D364F77A1326EC3A691A823",1)</v>
      </c>
    </row>
    <row r="59" spans="2:3">
      <c r="B59" t="s">
        <v>98</v>
      </c>
      <c r="C59" t="s">
        <v>99</v>
      </c>
    </row>
    <row r="60" spans="2:3">
      <c r="B60" t="s">
        <v>100</v>
      </c>
      <c r="C60" t="s">
        <v>101</v>
      </c>
    </row>
    <row r="61" spans="2:3">
      <c r="B61" t="s">
        <v>102</v>
      </c>
      <c r="C61" t="s">
        <v>103</v>
      </c>
    </row>
    <row r="62" ht="274.95" spans="2:3">
      <c r="B62" t="s">
        <v>104</v>
      </c>
      <c r="C62" t="str">
        <f>_xlfn.DISPIMG("ID_748AB54C1E2D430183C678E2A70A5D56",1)</f>
        <v>=DISPIMG("ID_748AB54C1E2D430183C678E2A70A5D56",1)</v>
      </c>
    </row>
  </sheetData>
  <pageMargins left="0.7" right="0.7" top="0.75" bottom="0.75" header="0.3" footer="0.3"/>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5"/>
  <sheetViews>
    <sheetView workbookViewId="0">
      <selection activeCell="A3" sqref="A3"/>
    </sheetView>
  </sheetViews>
  <sheetFormatPr defaultColWidth="9" defaultRowHeight="14.5" outlineLevelCol="2"/>
  <cols>
    <col min="1" max="1" width="4.63636363636364" customWidth="1"/>
    <col min="2" max="2" width="75.4545454545455" customWidth="1"/>
    <col min="3" max="3" width="206.636363636364" customWidth="1"/>
  </cols>
  <sheetData>
    <row r="1" spans="1:3">
      <c r="A1" s="1" t="s">
        <v>0</v>
      </c>
      <c r="B1" s="1" t="s">
        <v>1</v>
      </c>
      <c r="C1" s="1" t="s">
        <v>2</v>
      </c>
    </row>
    <row r="2" ht="29" spans="2:3">
      <c r="B2" t="s">
        <v>1410</v>
      </c>
      <c r="C2" s="2" t="s">
        <v>1411</v>
      </c>
    </row>
    <row r="3" ht="29" spans="2:3">
      <c r="B3" t="s">
        <v>1412</v>
      </c>
      <c r="C3" s="2" t="s">
        <v>1413</v>
      </c>
    </row>
    <row r="4" ht="29" spans="2:3">
      <c r="B4" t="s">
        <v>1414</v>
      </c>
      <c r="C4" s="2" t="s">
        <v>1415</v>
      </c>
    </row>
    <row r="5" ht="72.5" spans="2:3">
      <c r="B5" s="2" t="s">
        <v>1416</v>
      </c>
      <c r="C5" s="2" t="s">
        <v>1417</v>
      </c>
    </row>
    <row r="6" ht="29" spans="2:3">
      <c r="B6" t="s">
        <v>1418</v>
      </c>
      <c r="C6" s="2" t="s">
        <v>1419</v>
      </c>
    </row>
    <row r="7" ht="29" spans="2:3">
      <c r="B7" t="s">
        <v>1420</v>
      </c>
      <c r="C7" s="2" t="s">
        <v>1421</v>
      </c>
    </row>
    <row r="8" ht="29" spans="2:3">
      <c r="B8" t="s">
        <v>1422</v>
      </c>
      <c r="C8" s="2" t="s">
        <v>1423</v>
      </c>
    </row>
    <row r="9" ht="29" spans="2:3">
      <c r="B9" t="s">
        <v>1424</v>
      </c>
      <c r="C9" s="2" t="s">
        <v>1425</v>
      </c>
    </row>
    <row r="10" ht="29" spans="2:3">
      <c r="B10" s="2" t="s">
        <v>1426</v>
      </c>
      <c r="C10" s="2" t="s">
        <v>1427</v>
      </c>
    </row>
    <row r="11" ht="29" spans="2:3">
      <c r="B11" t="s">
        <v>1428</v>
      </c>
      <c r="C11" s="2" t="s">
        <v>1429</v>
      </c>
    </row>
    <row r="12" ht="29" spans="2:3">
      <c r="B12" s="2" t="s">
        <v>1430</v>
      </c>
      <c r="C12" s="2" t="s">
        <v>1431</v>
      </c>
    </row>
    <row r="13" ht="29" spans="2:3">
      <c r="B13" s="2" t="s">
        <v>1432</v>
      </c>
      <c r="C13" s="2" t="s">
        <v>1433</v>
      </c>
    </row>
    <row r="14" ht="29" spans="2:3">
      <c r="B14" s="2" t="s">
        <v>1434</v>
      </c>
      <c r="C14" s="2" t="s">
        <v>1435</v>
      </c>
    </row>
    <row r="15" spans="3:3">
      <c r="C15" s="2"/>
    </row>
  </sheetData>
  <pageMargins left="0.7" right="0.7" top="0.75" bottom="0.75" header="0.3" footer="0.3"/>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34"/>
  <sheetViews>
    <sheetView topLeftCell="A89" workbookViewId="0">
      <selection activeCell="B104" sqref="B104"/>
    </sheetView>
  </sheetViews>
  <sheetFormatPr defaultColWidth="9" defaultRowHeight="14.5" outlineLevelCol="2"/>
  <cols>
    <col min="1" max="1" width="4.63636363636364" customWidth="1"/>
    <col min="2" max="2" width="110" customWidth="1"/>
    <col min="3" max="3" width="100.181818181818" customWidth="1"/>
  </cols>
  <sheetData>
    <row r="1" spans="1:3">
      <c r="A1" s="1" t="s">
        <v>0</v>
      </c>
      <c r="B1" s="1" t="s">
        <v>1</v>
      </c>
      <c r="C1" s="1" t="s">
        <v>2</v>
      </c>
    </row>
    <row r="2" ht="29" spans="1:3">
      <c r="A2">
        <v>1</v>
      </c>
      <c r="B2" t="s">
        <v>1436</v>
      </c>
      <c r="C2" s="2" t="s">
        <v>1437</v>
      </c>
    </row>
    <row r="3" spans="1:3">
      <c r="A3">
        <v>2</v>
      </c>
      <c r="B3" t="s">
        <v>1438</v>
      </c>
      <c r="C3" t="s">
        <v>1439</v>
      </c>
    </row>
    <row r="4" ht="87" spans="1:3">
      <c r="A4">
        <v>3</v>
      </c>
      <c r="B4" t="s">
        <v>1440</v>
      </c>
      <c r="C4" s="2" t="s">
        <v>1441</v>
      </c>
    </row>
    <row r="5" ht="409" customHeight="1" spans="1:3">
      <c r="A5">
        <v>4</v>
      </c>
      <c r="B5" t="s">
        <v>1442</v>
      </c>
      <c r="C5" s="2" t="str">
        <f>_xlfn.DISPIMG("ID_3D0B4291A6B4477EB2F679DAA0F75224",1)</f>
        <v>=DISPIMG("ID_3D0B4291A6B4477EB2F679DAA0F75224",1)</v>
      </c>
    </row>
    <row r="6" spans="1:2">
      <c r="A6">
        <v>5</v>
      </c>
      <c r="B6" t="s">
        <v>1443</v>
      </c>
    </row>
    <row r="7" spans="1:2">
      <c r="A7">
        <v>6</v>
      </c>
      <c r="B7" t="s">
        <v>1444</v>
      </c>
    </row>
    <row r="8" spans="1:2">
      <c r="A8">
        <v>7</v>
      </c>
      <c r="B8" t="s">
        <v>1445</v>
      </c>
    </row>
    <row r="9" spans="1:2">
      <c r="A9">
        <v>8</v>
      </c>
      <c r="B9" t="s">
        <v>1446</v>
      </c>
    </row>
    <row r="10" spans="1:2">
      <c r="A10">
        <v>9</v>
      </c>
      <c r="B10" t="s">
        <v>1447</v>
      </c>
    </row>
    <row r="11" spans="1:2">
      <c r="A11">
        <v>10</v>
      </c>
      <c r="B11" t="s">
        <v>1448</v>
      </c>
    </row>
    <row r="12" spans="1:2">
      <c r="A12">
        <v>11</v>
      </c>
      <c r="B12" t="s">
        <v>1449</v>
      </c>
    </row>
    <row r="13" spans="1:2">
      <c r="A13">
        <v>12</v>
      </c>
      <c r="B13" t="s">
        <v>1450</v>
      </c>
    </row>
    <row r="14" spans="1:2">
      <c r="A14">
        <v>13</v>
      </c>
      <c r="B14" t="s">
        <v>1451</v>
      </c>
    </row>
    <row r="15" spans="1:2">
      <c r="A15">
        <v>14</v>
      </c>
      <c r="B15" t="s">
        <v>1452</v>
      </c>
    </row>
    <row r="16" spans="1:2">
      <c r="A16">
        <v>15</v>
      </c>
      <c r="B16" t="s">
        <v>1453</v>
      </c>
    </row>
    <row r="17" spans="1:2">
      <c r="A17">
        <v>16</v>
      </c>
      <c r="B17" t="s">
        <v>1454</v>
      </c>
    </row>
    <row r="18" spans="1:2">
      <c r="A18">
        <v>17</v>
      </c>
      <c r="B18" t="s">
        <v>1455</v>
      </c>
    </row>
    <row r="19" spans="1:2">
      <c r="A19">
        <v>18</v>
      </c>
      <c r="B19" t="s">
        <v>1456</v>
      </c>
    </row>
    <row r="20" spans="1:2">
      <c r="A20">
        <v>19</v>
      </c>
      <c r="B20" t="s">
        <v>1457</v>
      </c>
    </row>
    <row r="21" spans="1:2">
      <c r="A21">
        <v>20</v>
      </c>
      <c r="B21" t="s">
        <v>1458</v>
      </c>
    </row>
    <row r="22" spans="1:2">
      <c r="A22">
        <v>21</v>
      </c>
      <c r="B22" t="s">
        <v>1459</v>
      </c>
    </row>
    <row r="23" spans="1:2">
      <c r="A23">
        <v>22</v>
      </c>
      <c r="B23" t="s">
        <v>1460</v>
      </c>
    </row>
    <row r="24" spans="1:2">
      <c r="A24">
        <v>23</v>
      </c>
      <c r="B24" t="s">
        <v>1461</v>
      </c>
    </row>
    <row r="25" spans="1:2">
      <c r="A25">
        <v>24</v>
      </c>
      <c r="B25" t="s">
        <v>1462</v>
      </c>
    </row>
    <row r="26" spans="1:2">
      <c r="A26">
        <v>25</v>
      </c>
      <c r="B26" t="s">
        <v>1463</v>
      </c>
    </row>
    <row r="27" spans="1:2">
      <c r="A27">
        <v>26</v>
      </c>
      <c r="B27" t="s">
        <v>1464</v>
      </c>
    </row>
    <row r="28" spans="1:2">
      <c r="A28">
        <v>27</v>
      </c>
      <c r="B28" t="s">
        <v>1465</v>
      </c>
    </row>
    <row r="29" spans="1:2">
      <c r="A29">
        <v>28</v>
      </c>
      <c r="B29" t="s">
        <v>1466</v>
      </c>
    </row>
    <row r="30" spans="1:2">
      <c r="A30">
        <v>29</v>
      </c>
      <c r="B30" t="s">
        <v>1467</v>
      </c>
    </row>
    <row r="31" spans="1:2">
      <c r="A31">
        <v>30</v>
      </c>
      <c r="B31" t="s">
        <v>1468</v>
      </c>
    </row>
    <row r="32" spans="1:2">
      <c r="A32">
        <v>31</v>
      </c>
      <c r="B32" t="s">
        <v>1469</v>
      </c>
    </row>
    <row r="33" spans="1:2">
      <c r="A33">
        <v>32</v>
      </c>
      <c r="B33" t="s">
        <v>1470</v>
      </c>
    </row>
    <row r="34" ht="29" spans="1:2">
      <c r="A34">
        <v>33</v>
      </c>
      <c r="B34" s="2" t="s">
        <v>1471</v>
      </c>
    </row>
    <row r="35" spans="1:3">
      <c r="A35">
        <v>34</v>
      </c>
      <c r="B35" t="s">
        <v>1472</v>
      </c>
      <c r="C35" t="s">
        <v>1473</v>
      </c>
    </row>
    <row r="36" spans="1:3">
      <c r="A36">
        <v>35</v>
      </c>
      <c r="B36" t="s">
        <v>1474</v>
      </c>
      <c r="C36" t="s">
        <v>1475</v>
      </c>
    </row>
    <row r="37" spans="1:2">
      <c r="A37">
        <v>36</v>
      </c>
      <c r="B37" t="s">
        <v>1476</v>
      </c>
    </row>
    <row r="38" spans="1:3">
      <c r="A38">
        <v>37</v>
      </c>
      <c r="B38" t="s">
        <v>1477</v>
      </c>
      <c r="C38" t="s">
        <v>1478</v>
      </c>
    </row>
    <row r="39" spans="1:3">
      <c r="A39">
        <v>38</v>
      </c>
      <c r="B39" t="s">
        <v>1479</v>
      </c>
      <c r="C39" t="s">
        <v>1480</v>
      </c>
    </row>
    <row r="40" spans="1:3">
      <c r="A40">
        <v>39</v>
      </c>
      <c r="B40" t="s">
        <v>1481</v>
      </c>
      <c r="C40" t="s">
        <v>1482</v>
      </c>
    </row>
    <row r="41" spans="1:3">
      <c r="A41">
        <v>40</v>
      </c>
      <c r="B41" t="s">
        <v>1483</v>
      </c>
      <c r="C41" t="s">
        <v>1484</v>
      </c>
    </row>
    <row r="42" spans="1:3">
      <c r="A42">
        <v>41</v>
      </c>
      <c r="B42" t="s">
        <v>1485</v>
      </c>
      <c r="C42" t="s">
        <v>1486</v>
      </c>
    </row>
    <row r="43" spans="1:3">
      <c r="A43">
        <v>42</v>
      </c>
      <c r="B43" t="s">
        <v>1487</v>
      </c>
      <c r="C43" t="s">
        <v>1488</v>
      </c>
    </row>
    <row r="44" spans="1:3">
      <c r="A44">
        <v>43</v>
      </c>
      <c r="B44" t="s">
        <v>1489</v>
      </c>
      <c r="C44" t="s">
        <v>1490</v>
      </c>
    </row>
    <row r="45" spans="1:2">
      <c r="A45">
        <v>44</v>
      </c>
      <c r="B45" t="s">
        <v>1491</v>
      </c>
    </row>
    <row r="46" ht="159.5" spans="1:3">
      <c r="A46">
        <v>45</v>
      </c>
      <c r="B46" t="s">
        <v>1492</v>
      </c>
      <c r="C46" s="2" t="s">
        <v>1493</v>
      </c>
    </row>
    <row r="47" spans="1:3">
      <c r="A47">
        <v>46</v>
      </c>
      <c r="B47" t="s">
        <v>1494</v>
      </c>
      <c r="C47" t="s">
        <v>1495</v>
      </c>
    </row>
    <row r="48" spans="1:3">
      <c r="A48">
        <v>47</v>
      </c>
      <c r="B48" t="s">
        <v>1496</v>
      </c>
      <c r="C48" t="s">
        <v>1497</v>
      </c>
    </row>
    <row r="49" spans="1:3">
      <c r="A49">
        <v>48</v>
      </c>
      <c r="B49" t="s">
        <v>1498</v>
      </c>
      <c r="C49" t="s">
        <v>1499</v>
      </c>
    </row>
    <row r="50" ht="29" spans="1:3">
      <c r="A50">
        <v>49</v>
      </c>
      <c r="B50" t="s">
        <v>1500</v>
      </c>
      <c r="C50" s="2" t="s">
        <v>1501</v>
      </c>
    </row>
    <row r="51" spans="1:3">
      <c r="A51">
        <v>50</v>
      </c>
      <c r="B51" t="s">
        <v>1502</v>
      </c>
      <c r="C51" s="2" t="s">
        <v>1503</v>
      </c>
    </row>
    <row r="52" spans="1:3">
      <c r="A52">
        <v>51</v>
      </c>
      <c r="B52" t="s">
        <v>1504</v>
      </c>
      <c r="C52" s="2" t="s">
        <v>1505</v>
      </c>
    </row>
    <row r="53" ht="29" spans="1:3">
      <c r="A53">
        <v>52</v>
      </c>
      <c r="B53" t="s">
        <v>1506</v>
      </c>
      <c r="C53" s="2" t="s">
        <v>1507</v>
      </c>
    </row>
    <row r="54" ht="29" spans="1:3">
      <c r="A54">
        <v>53</v>
      </c>
      <c r="B54" t="s">
        <v>1508</v>
      </c>
      <c r="C54" s="2" t="s">
        <v>1509</v>
      </c>
    </row>
    <row r="55" spans="1:3">
      <c r="A55">
        <v>54</v>
      </c>
      <c r="B55" t="s">
        <v>1510</v>
      </c>
      <c r="C55" s="2" t="s">
        <v>1511</v>
      </c>
    </row>
    <row r="56" spans="1:3">
      <c r="A56">
        <v>55</v>
      </c>
      <c r="B56" t="s">
        <v>1512</v>
      </c>
      <c r="C56" s="2" t="s">
        <v>1513</v>
      </c>
    </row>
    <row r="57" spans="1:3">
      <c r="A57">
        <v>56</v>
      </c>
      <c r="B57" t="s">
        <v>1514</v>
      </c>
      <c r="C57" s="2" t="s">
        <v>1515</v>
      </c>
    </row>
    <row r="58" spans="1:3">
      <c r="A58">
        <v>57</v>
      </c>
      <c r="B58" t="s">
        <v>1516</v>
      </c>
      <c r="C58" s="2"/>
    </row>
    <row r="59" spans="1:3">
      <c r="A59">
        <v>58</v>
      </c>
      <c r="B59" t="s">
        <v>1517</v>
      </c>
      <c r="C59" s="2" t="s">
        <v>1518</v>
      </c>
    </row>
    <row r="60" spans="1:3">
      <c r="A60">
        <v>59</v>
      </c>
      <c r="B60" t="s">
        <v>1519</v>
      </c>
      <c r="C60" s="2" t="s">
        <v>1520</v>
      </c>
    </row>
    <row r="61" spans="1:3">
      <c r="A61">
        <v>60</v>
      </c>
      <c r="B61" t="s">
        <v>1521</v>
      </c>
      <c r="C61" s="2" t="s">
        <v>1522</v>
      </c>
    </row>
    <row r="62" spans="1:3">
      <c r="A62">
        <v>61</v>
      </c>
      <c r="B62" t="s">
        <v>1523</v>
      </c>
      <c r="C62" s="2" t="s">
        <v>1524</v>
      </c>
    </row>
    <row r="63" spans="1:3">
      <c r="A63">
        <v>62</v>
      </c>
      <c r="B63" t="s">
        <v>1525</v>
      </c>
      <c r="C63" s="2" t="s">
        <v>1526</v>
      </c>
    </row>
    <row r="64" spans="1:3">
      <c r="A64">
        <v>63</v>
      </c>
      <c r="B64" t="s">
        <v>1527</v>
      </c>
      <c r="C64" s="2"/>
    </row>
    <row r="65" spans="1:3">
      <c r="A65">
        <v>64</v>
      </c>
      <c r="B65" t="s">
        <v>1528</v>
      </c>
      <c r="C65" s="2" t="s">
        <v>1529</v>
      </c>
    </row>
    <row r="66" ht="145" spans="1:3">
      <c r="A66">
        <v>65</v>
      </c>
      <c r="B66" t="s">
        <v>1530</v>
      </c>
      <c r="C66" s="2" t="s">
        <v>1531</v>
      </c>
    </row>
    <row r="67" ht="159.5" spans="1:3">
      <c r="A67">
        <v>66</v>
      </c>
      <c r="B67" t="s">
        <v>1532</v>
      </c>
      <c r="C67" s="2" t="s">
        <v>1533</v>
      </c>
    </row>
    <row r="68" ht="43.5" spans="1:3">
      <c r="A68">
        <v>67</v>
      </c>
      <c r="B68" t="s">
        <v>1534</v>
      </c>
      <c r="C68" s="2" t="s">
        <v>1535</v>
      </c>
    </row>
    <row r="69" ht="87" spans="1:3">
      <c r="A69">
        <v>68</v>
      </c>
      <c r="B69" t="s">
        <v>1536</v>
      </c>
      <c r="C69" s="2" t="s">
        <v>1537</v>
      </c>
    </row>
    <row r="70" ht="58" spans="1:3">
      <c r="A70">
        <v>69</v>
      </c>
      <c r="B70" t="s">
        <v>1538</v>
      </c>
      <c r="C70" s="2" t="s">
        <v>1539</v>
      </c>
    </row>
    <row r="71" ht="87" spans="1:3">
      <c r="A71">
        <v>70</v>
      </c>
      <c r="B71" t="s">
        <v>1540</v>
      </c>
      <c r="C71" s="2" t="s">
        <v>1541</v>
      </c>
    </row>
    <row r="72" spans="1:3">
      <c r="A72">
        <v>71</v>
      </c>
      <c r="B72" t="s">
        <v>1542</v>
      </c>
      <c r="C72" s="2"/>
    </row>
    <row r="73" ht="29" spans="1:3">
      <c r="A73">
        <v>72</v>
      </c>
      <c r="B73" t="s">
        <v>1543</v>
      </c>
      <c r="C73" s="2" t="s">
        <v>1544</v>
      </c>
    </row>
    <row r="74" ht="29" spans="1:3">
      <c r="A74">
        <v>73</v>
      </c>
      <c r="B74" t="s">
        <v>1545</v>
      </c>
      <c r="C74" s="2" t="s">
        <v>1546</v>
      </c>
    </row>
    <row r="75" ht="58" spans="1:3">
      <c r="A75">
        <v>74</v>
      </c>
      <c r="B75" s="19" t="s">
        <v>1547</v>
      </c>
      <c r="C75" s="2" t="s">
        <v>1548</v>
      </c>
    </row>
    <row r="76" ht="29" spans="1:3">
      <c r="A76">
        <v>75</v>
      </c>
      <c r="B76" t="s">
        <v>1549</v>
      </c>
      <c r="C76" s="2" t="s">
        <v>1550</v>
      </c>
    </row>
    <row r="77" ht="87" spans="1:3">
      <c r="A77">
        <v>76</v>
      </c>
      <c r="B77" t="s">
        <v>1551</v>
      </c>
      <c r="C77" s="2" t="s">
        <v>1552</v>
      </c>
    </row>
    <row r="78" ht="174" spans="1:3">
      <c r="A78">
        <v>77</v>
      </c>
      <c r="B78" t="s">
        <v>1553</v>
      </c>
      <c r="C78" s="2" t="s">
        <v>1554</v>
      </c>
    </row>
    <row r="79" ht="29" spans="1:3">
      <c r="A79">
        <v>78</v>
      </c>
      <c r="B79" t="s">
        <v>1555</v>
      </c>
      <c r="C79" s="2" t="s">
        <v>1556</v>
      </c>
    </row>
    <row r="80" ht="29" spans="1:3">
      <c r="A80">
        <v>79</v>
      </c>
      <c r="B80" t="s">
        <v>1557</v>
      </c>
      <c r="C80" s="2" t="s">
        <v>1558</v>
      </c>
    </row>
    <row r="81" ht="29" spans="1:3">
      <c r="A81">
        <v>80</v>
      </c>
      <c r="B81" t="s">
        <v>1559</v>
      </c>
      <c r="C81" s="2" t="s">
        <v>1560</v>
      </c>
    </row>
    <row r="82" ht="29" spans="1:3">
      <c r="A82">
        <v>81</v>
      </c>
      <c r="B82" t="s">
        <v>1561</v>
      </c>
      <c r="C82" s="2" t="s">
        <v>1562</v>
      </c>
    </row>
    <row r="83" ht="43.5" spans="1:3">
      <c r="A83">
        <v>82</v>
      </c>
      <c r="B83" t="s">
        <v>1563</v>
      </c>
      <c r="C83" s="2" t="s">
        <v>1564</v>
      </c>
    </row>
    <row r="84" ht="130.5" spans="1:3">
      <c r="A84">
        <v>83</v>
      </c>
      <c r="B84" t="s">
        <v>1565</v>
      </c>
      <c r="C84" s="2" t="s">
        <v>1566</v>
      </c>
    </row>
    <row r="85" spans="2:3">
      <c r="B85" t="s">
        <v>1567</v>
      </c>
      <c r="C85" s="2"/>
    </row>
    <row r="86" ht="72.5" spans="1:3">
      <c r="A86">
        <v>84</v>
      </c>
      <c r="B86" s="2" t="s">
        <v>1568</v>
      </c>
      <c r="C86" s="2" t="s">
        <v>1569</v>
      </c>
    </row>
    <row r="87" spans="1:3">
      <c r="A87">
        <v>85</v>
      </c>
      <c r="B87" t="s">
        <v>1570</v>
      </c>
      <c r="C87" s="2" t="s">
        <v>1571</v>
      </c>
    </row>
    <row r="88" ht="101.5" spans="1:3">
      <c r="A88">
        <v>86</v>
      </c>
      <c r="B88" t="s">
        <v>1572</v>
      </c>
      <c r="C88" s="2" t="s">
        <v>1573</v>
      </c>
    </row>
    <row r="89" ht="116" spans="1:3">
      <c r="A89">
        <v>87</v>
      </c>
      <c r="B89" t="s">
        <v>1574</v>
      </c>
      <c r="C89" s="2" t="s">
        <v>1575</v>
      </c>
    </row>
    <row r="90" ht="58" spans="1:3">
      <c r="A90">
        <v>88</v>
      </c>
      <c r="B90" t="s">
        <v>1576</v>
      </c>
      <c r="C90" s="2" t="s">
        <v>1577</v>
      </c>
    </row>
    <row r="91" ht="87" spans="1:3">
      <c r="A91">
        <v>89</v>
      </c>
      <c r="B91" t="s">
        <v>1578</v>
      </c>
      <c r="C91" s="2" t="s">
        <v>1579</v>
      </c>
    </row>
    <row r="92" ht="58" spans="1:3">
      <c r="A92">
        <v>90</v>
      </c>
      <c r="B92" t="s">
        <v>1580</v>
      </c>
      <c r="C92" s="2" t="s">
        <v>1581</v>
      </c>
    </row>
    <row r="93" spans="1:2">
      <c r="A93">
        <v>91</v>
      </c>
      <c r="B93" t="s">
        <v>1582</v>
      </c>
    </row>
    <row r="94" spans="1:2">
      <c r="A94">
        <v>92</v>
      </c>
      <c r="B94" t="s">
        <v>1583</v>
      </c>
    </row>
    <row r="95" spans="1:2">
      <c r="A95">
        <v>93</v>
      </c>
      <c r="B95" t="s">
        <v>1584</v>
      </c>
    </row>
    <row r="96" spans="1:2">
      <c r="A96">
        <v>94</v>
      </c>
      <c r="B96" t="s">
        <v>1585</v>
      </c>
    </row>
    <row r="97" spans="1:2">
      <c r="A97">
        <v>95</v>
      </c>
      <c r="B97" t="s">
        <v>1586</v>
      </c>
    </row>
    <row r="98" spans="1:2">
      <c r="A98">
        <v>96</v>
      </c>
      <c r="B98" t="s">
        <v>1587</v>
      </c>
    </row>
    <row r="99" spans="1:2">
      <c r="A99">
        <v>97</v>
      </c>
      <c r="B99" s="20" t="s">
        <v>1588</v>
      </c>
    </row>
    <row r="100" spans="1:2">
      <c r="A100">
        <v>98</v>
      </c>
      <c r="B100" s="20" t="s">
        <v>1589</v>
      </c>
    </row>
    <row r="101" spans="1:2">
      <c r="A101">
        <v>99</v>
      </c>
      <c r="B101" s="36" t="s">
        <v>1590</v>
      </c>
    </row>
    <row r="102" ht="15.5" spans="1:2">
      <c r="A102">
        <v>100</v>
      </c>
      <c r="B102" s="21" t="s">
        <v>1591</v>
      </c>
    </row>
    <row r="103" ht="15.5" spans="1:2">
      <c r="A103">
        <v>101</v>
      </c>
      <c r="B103" s="21" t="s">
        <v>1592</v>
      </c>
    </row>
    <row r="104" spans="1:2">
      <c r="A104">
        <v>102</v>
      </c>
      <c r="B104" t="s">
        <v>1593</v>
      </c>
    </row>
    <row r="105" spans="1:2">
      <c r="A105">
        <v>103</v>
      </c>
      <c r="B105" t="s">
        <v>1594</v>
      </c>
    </row>
    <row r="106" spans="1:2">
      <c r="A106">
        <v>104</v>
      </c>
      <c r="B106" t="s">
        <v>1595</v>
      </c>
    </row>
    <row r="107" spans="1:2">
      <c r="A107">
        <v>105</v>
      </c>
      <c r="B107" t="s">
        <v>1596</v>
      </c>
    </row>
    <row r="108" ht="17" spans="1:2">
      <c r="A108">
        <v>106</v>
      </c>
      <c r="B108" s="22" t="s">
        <v>1597</v>
      </c>
    </row>
    <row r="109" spans="1:2">
      <c r="A109">
        <v>107</v>
      </c>
      <c r="B109" t="s">
        <v>1598</v>
      </c>
    </row>
    <row r="110" spans="1:2">
      <c r="A110">
        <v>108</v>
      </c>
      <c r="B110" t="s">
        <v>1599</v>
      </c>
    </row>
    <row r="111" spans="1:2">
      <c r="A111">
        <v>109</v>
      </c>
      <c r="B111" t="s">
        <v>1600</v>
      </c>
    </row>
    <row r="112" spans="1:2">
      <c r="A112">
        <v>110</v>
      </c>
      <c r="B112" t="s">
        <v>1601</v>
      </c>
    </row>
    <row r="113" spans="1:2">
      <c r="A113">
        <v>111</v>
      </c>
      <c r="B113" t="s">
        <v>1602</v>
      </c>
    </row>
    <row r="114" spans="1:2">
      <c r="A114">
        <v>112</v>
      </c>
      <c r="B114" t="s">
        <v>1603</v>
      </c>
    </row>
    <row r="115" spans="1:2">
      <c r="A115">
        <v>113</v>
      </c>
      <c r="B115" t="s">
        <v>1604</v>
      </c>
    </row>
    <row r="116" spans="1:2">
      <c r="A116">
        <v>114</v>
      </c>
      <c r="B116" t="s">
        <v>1605</v>
      </c>
    </row>
    <row r="117" spans="1:2">
      <c r="A117">
        <v>115</v>
      </c>
      <c r="B117" s="2" t="s">
        <v>1606</v>
      </c>
    </row>
    <row r="118" spans="1:2">
      <c r="A118">
        <v>116</v>
      </c>
      <c r="B118" t="s">
        <v>1607</v>
      </c>
    </row>
    <row r="119" spans="1:2">
      <c r="A119">
        <v>117</v>
      </c>
      <c r="B119" t="s">
        <v>1608</v>
      </c>
    </row>
    <row r="120" spans="1:2">
      <c r="A120">
        <v>118</v>
      </c>
      <c r="B120" t="s">
        <v>1609</v>
      </c>
    </row>
    <row r="121" spans="1:2">
      <c r="A121">
        <v>119</v>
      </c>
      <c r="B121" t="s">
        <v>1610</v>
      </c>
    </row>
    <row r="122" spans="1:2">
      <c r="A122">
        <v>120</v>
      </c>
      <c r="B122" t="s">
        <v>1611</v>
      </c>
    </row>
    <row r="123" spans="1:2">
      <c r="A123">
        <v>121</v>
      </c>
      <c r="B123" t="s">
        <v>1612</v>
      </c>
    </row>
    <row r="124" spans="1:2">
      <c r="A124">
        <v>122</v>
      </c>
      <c r="B124" t="s">
        <v>1613</v>
      </c>
    </row>
    <row r="125" spans="1:2">
      <c r="A125">
        <v>123</v>
      </c>
      <c r="B125" t="s">
        <v>1614</v>
      </c>
    </row>
    <row r="126" spans="1:2">
      <c r="A126">
        <v>124</v>
      </c>
      <c r="B126" t="s">
        <v>1615</v>
      </c>
    </row>
    <row r="127" spans="1:2">
      <c r="A127">
        <v>125</v>
      </c>
      <c r="B127" t="s">
        <v>1616</v>
      </c>
    </row>
    <row r="128" spans="1:2">
      <c r="A128">
        <v>126</v>
      </c>
      <c r="B128" t="s">
        <v>1617</v>
      </c>
    </row>
    <row r="129" spans="1:2">
      <c r="A129">
        <v>127</v>
      </c>
      <c r="B129" t="s">
        <v>1618</v>
      </c>
    </row>
    <row r="130" spans="1:2">
      <c r="A130">
        <v>128</v>
      </c>
      <c r="B130" t="s">
        <v>1619</v>
      </c>
    </row>
    <row r="131" ht="43.5" spans="1:3">
      <c r="A131">
        <v>129</v>
      </c>
      <c r="B131" t="s">
        <v>1620</v>
      </c>
      <c r="C131" s="2" t="s">
        <v>1621</v>
      </c>
    </row>
    <row r="132" ht="43.5" spans="1:3">
      <c r="A132">
        <v>130</v>
      </c>
      <c r="B132" t="s">
        <v>1622</v>
      </c>
      <c r="C132" s="2" t="s">
        <v>1623</v>
      </c>
    </row>
    <row r="133" ht="72.5" spans="1:3">
      <c r="A133">
        <v>131</v>
      </c>
      <c r="B133" t="s">
        <v>1624</v>
      </c>
      <c r="C133" s="2" t="s">
        <v>1625</v>
      </c>
    </row>
    <row r="134" ht="58" spans="1:3">
      <c r="A134">
        <v>132</v>
      </c>
      <c r="B134" t="s">
        <v>1626</v>
      </c>
      <c r="C134" s="2" t="s">
        <v>1627</v>
      </c>
    </row>
  </sheetData>
  <pageMargins left="0.7" right="0.7" top="0.75" bottom="0.75" header="0.3" footer="0.3"/>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
  <sheetViews>
    <sheetView workbookViewId="0">
      <selection activeCell="D31" sqref="D31"/>
    </sheetView>
  </sheetViews>
  <sheetFormatPr defaultColWidth="9" defaultRowHeight="14.5" outlineLevelCol="2"/>
  <sheetData>
    <row r="1" spans="1:3">
      <c r="A1" s="1" t="s">
        <v>0</v>
      </c>
      <c r="B1" s="1" t="s">
        <v>1</v>
      </c>
      <c r="C1" s="1" t="s">
        <v>2</v>
      </c>
    </row>
  </sheetData>
  <pageMargins left="0.7" right="0.7" top="0.75" bottom="0.75" header="0.3" footer="0.3"/>
  <pageSetup paperSize="9" orientation="portrait"/>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2"/>
  <sheetViews>
    <sheetView workbookViewId="0">
      <selection activeCell="E2" sqref="E2"/>
    </sheetView>
  </sheetViews>
  <sheetFormatPr defaultColWidth="8.72727272727273" defaultRowHeight="14.5" outlineLevelCol="2"/>
  <cols>
    <col min="1" max="1" width="5.36363636363636" customWidth="1"/>
    <col min="2" max="2" width="61.9090909090909" customWidth="1"/>
    <col min="3" max="3" width="27.6363636363636" customWidth="1"/>
  </cols>
  <sheetData>
    <row r="1" spans="1:3">
      <c r="A1" s="1" t="s">
        <v>0</v>
      </c>
      <c r="B1" s="1" t="s">
        <v>1</v>
      </c>
      <c r="C1" s="1" t="s">
        <v>2</v>
      </c>
    </row>
    <row r="2" spans="1:2">
      <c r="A2">
        <v>1</v>
      </c>
      <c r="B2" t="s">
        <v>1628</v>
      </c>
    </row>
    <row r="3" spans="1:2">
      <c r="A3">
        <v>2</v>
      </c>
      <c r="B3" t="s">
        <v>1629</v>
      </c>
    </row>
    <row r="4" spans="1:2">
      <c r="A4">
        <v>3</v>
      </c>
      <c r="B4" t="s">
        <v>1630</v>
      </c>
    </row>
    <row r="5" spans="1:2">
      <c r="A5">
        <v>4</v>
      </c>
      <c r="B5" t="s">
        <v>1631</v>
      </c>
    </row>
    <row r="6" spans="1:2">
      <c r="A6">
        <v>5</v>
      </c>
      <c r="B6" t="s">
        <v>1632</v>
      </c>
    </row>
    <row r="7" spans="2:2">
      <c r="B7" t="s">
        <v>1633</v>
      </c>
    </row>
    <row r="8" spans="1:2">
      <c r="A8">
        <v>6</v>
      </c>
      <c r="B8" t="s">
        <v>1634</v>
      </c>
    </row>
    <row r="9" spans="1:2">
      <c r="A9">
        <v>7</v>
      </c>
      <c r="B9" t="s">
        <v>1635</v>
      </c>
    </row>
    <row r="10" spans="1:2">
      <c r="A10">
        <v>8</v>
      </c>
      <c r="B10" t="s">
        <v>1636</v>
      </c>
    </row>
    <row r="11" spans="2:2">
      <c r="B11" t="s">
        <v>1637</v>
      </c>
    </row>
    <row r="12" spans="2:2">
      <c r="B12" t="s">
        <v>1638</v>
      </c>
    </row>
    <row r="13" spans="2:2">
      <c r="B13" t="s">
        <v>1639</v>
      </c>
    </row>
    <row r="14" spans="2:2">
      <c r="B14" t="s">
        <v>1640</v>
      </c>
    </row>
    <row r="15" spans="2:2">
      <c r="B15" t="s">
        <v>1641</v>
      </c>
    </row>
    <row r="16" spans="2:2">
      <c r="B16" t="s">
        <v>1642</v>
      </c>
    </row>
    <row r="17" spans="2:2">
      <c r="B17" t="s">
        <v>1643</v>
      </c>
    </row>
    <row r="18" spans="2:2">
      <c r="B18" t="s">
        <v>1644</v>
      </c>
    </row>
    <row r="19" spans="2:2">
      <c r="B19" t="s">
        <v>1645</v>
      </c>
    </row>
    <row r="20" spans="2:2">
      <c r="B20" t="s">
        <v>1646</v>
      </c>
    </row>
    <row r="21" spans="2:2">
      <c r="B21" t="s">
        <v>1647</v>
      </c>
    </row>
    <row r="22" spans="2:2">
      <c r="B22" t="s">
        <v>1648</v>
      </c>
    </row>
    <row r="23" spans="2:2">
      <c r="B23" t="s">
        <v>1649</v>
      </c>
    </row>
    <row r="24" spans="2:2">
      <c r="B24" t="s">
        <v>1650</v>
      </c>
    </row>
    <row r="25" spans="2:2">
      <c r="B25" t="s">
        <v>1651</v>
      </c>
    </row>
    <row r="26" spans="2:2">
      <c r="B26" t="s">
        <v>1652</v>
      </c>
    </row>
    <row r="27" spans="2:2">
      <c r="B27" t="s">
        <v>1653</v>
      </c>
    </row>
    <row r="28" spans="2:2">
      <c r="B28" t="s">
        <v>1654</v>
      </c>
    </row>
    <row r="29" spans="2:2">
      <c r="B29" t="s">
        <v>1655</v>
      </c>
    </row>
    <row r="30" spans="2:2">
      <c r="B30" t="s">
        <v>1656</v>
      </c>
    </row>
    <row r="31" spans="2:2">
      <c r="B31" t="s">
        <v>1657</v>
      </c>
    </row>
    <row r="32" spans="2:2">
      <c r="B32" t="s">
        <v>1658</v>
      </c>
    </row>
  </sheetData>
  <pageMargins left="0.75" right="0.75" top="1" bottom="1" header="0.5" footer="0.5"/>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9"/>
  <sheetViews>
    <sheetView workbookViewId="0">
      <selection activeCell="A3" sqref="A3"/>
    </sheetView>
  </sheetViews>
  <sheetFormatPr defaultColWidth="8.72727272727273" defaultRowHeight="14.5" outlineLevelCol="2"/>
  <cols>
    <col min="1" max="1" width="5.36363636363636" customWidth="1"/>
    <col min="2" max="2" width="68.9090909090909" customWidth="1"/>
    <col min="3" max="3" width="120.909090909091" customWidth="1"/>
  </cols>
  <sheetData>
    <row r="1" spans="1:3">
      <c r="A1" s="18" t="s">
        <v>0</v>
      </c>
      <c r="B1" s="18" t="s">
        <v>1659</v>
      </c>
      <c r="C1" s="18" t="s">
        <v>1660</v>
      </c>
    </row>
    <row r="2" ht="29" spans="1:3">
      <c r="A2">
        <v>1</v>
      </c>
      <c r="B2" t="s">
        <v>1661</v>
      </c>
      <c r="C2" s="2" t="s">
        <v>1662</v>
      </c>
    </row>
    <row r="3" ht="145" spans="1:3">
      <c r="A3">
        <v>2</v>
      </c>
      <c r="B3" t="s">
        <v>1663</v>
      </c>
      <c r="C3" s="2" t="s">
        <v>1664</v>
      </c>
    </row>
    <row r="4" ht="61" customHeight="1" spans="1:3">
      <c r="A4">
        <v>3</v>
      </c>
      <c r="B4" t="s">
        <v>1665</v>
      </c>
      <c r="C4" s="2" t="s">
        <v>1666</v>
      </c>
    </row>
    <row r="5" ht="87" spans="1:3">
      <c r="A5">
        <v>4</v>
      </c>
      <c r="B5" s="2" t="s">
        <v>1667</v>
      </c>
      <c r="C5" s="2" t="s">
        <v>1668</v>
      </c>
    </row>
    <row r="6" spans="1:3">
      <c r="A6">
        <v>5</v>
      </c>
      <c r="B6" s="2" t="s">
        <v>1669</v>
      </c>
      <c r="C6" t="s">
        <v>1670</v>
      </c>
    </row>
    <row r="7" ht="101.5" spans="1:3">
      <c r="A7">
        <v>6</v>
      </c>
      <c r="B7" t="s">
        <v>1671</v>
      </c>
      <c r="C7" s="2" t="s">
        <v>1672</v>
      </c>
    </row>
    <row r="8" ht="43.5" spans="1:3">
      <c r="A8">
        <v>7</v>
      </c>
      <c r="B8" t="s">
        <v>1669</v>
      </c>
      <c r="C8" s="2" t="s">
        <v>1673</v>
      </c>
    </row>
    <row r="9" spans="1:3">
      <c r="A9">
        <v>8</v>
      </c>
      <c r="B9" t="s">
        <v>1674</v>
      </c>
      <c r="C9" t="s">
        <v>1675</v>
      </c>
    </row>
    <row r="10" spans="1:3">
      <c r="A10">
        <v>9</v>
      </c>
      <c r="B10" t="s">
        <v>1676</v>
      </c>
      <c r="C10" t="s">
        <v>1677</v>
      </c>
    </row>
    <row r="11" spans="1:3">
      <c r="A11">
        <v>10</v>
      </c>
      <c r="B11" t="s">
        <v>1678</v>
      </c>
      <c r="C11" t="s">
        <v>1679</v>
      </c>
    </row>
    <row r="12" spans="1:3">
      <c r="A12">
        <v>11</v>
      </c>
      <c r="B12" t="s">
        <v>1680</v>
      </c>
      <c r="C12" t="s">
        <v>1681</v>
      </c>
    </row>
    <row r="13" spans="1:3">
      <c r="A13">
        <v>12</v>
      </c>
      <c r="B13" t="s">
        <v>1682</v>
      </c>
      <c r="C13" t="s">
        <v>1683</v>
      </c>
    </row>
    <row r="14" spans="1:3">
      <c r="A14">
        <v>13</v>
      </c>
      <c r="B14" t="s">
        <v>1684</v>
      </c>
      <c r="C14" t="s">
        <v>1685</v>
      </c>
    </row>
    <row r="15" spans="1:3">
      <c r="A15">
        <v>14</v>
      </c>
      <c r="B15" t="s">
        <v>1686</v>
      </c>
      <c r="C15" t="s">
        <v>1687</v>
      </c>
    </row>
    <row r="16" ht="29" spans="1:3">
      <c r="A16">
        <v>15</v>
      </c>
      <c r="B16" t="s">
        <v>1688</v>
      </c>
      <c r="C16" s="2" t="s">
        <v>1689</v>
      </c>
    </row>
    <row r="17" ht="29" spans="1:3">
      <c r="A17">
        <v>16</v>
      </c>
      <c r="B17" t="s">
        <v>1690</v>
      </c>
      <c r="C17" s="2" t="s">
        <v>1691</v>
      </c>
    </row>
    <row r="18" ht="29" spans="1:3">
      <c r="A18">
        <v>17</v>
      </c>
      <c r="B18" t="s">
        <v>1692</v>
      </c>
      <c r="C18" s="2" t="s">
        <v>1693</v>
      </c>
    </row>
    <row r="19" ht="29" spans="1:3">
      <c r="A19">
        <v>18</v>
      </c>
      <c r="B19" s="2" t="s">
        <v>1694</v>
      </c>
      <c r="C19" s="2" t="s">
        <v>1695</v>
      </c>
    </row>
  </sheetData>
  <pageMargins left="0.75" right="0.75" top="1" bottom="1" header="0.5" footer="0.5"/>
  <headerFooter/>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
  <sheetViews>
    <sheetView zoomScale="80" zoomScaleNormal="80" workbookViewId="0">
      <selection activeCell="E2" sqref="E2"/>
    </sheetView>
  </sheetViews>
  <sheetFormatPr defaultColWidth="9" defaultRowHeight="14.5" outlineLevelRow="2" outlineLevelCol="2"/>
  <cols>
    <col min="1" max="1" width="4.63636363636364" customWidth="1"/>
    <col min="2" max="2" width="34.4545454545455" customWidth="1"/>
    <col min="3" max="3" width="85.7272727272727" customWidth="1"/>
  </cols>
  <sheetData>
    <row r="1" spans="1:3">
      <c r="A1" s="1" t="s">
        <v>0</v>
      </c>
      <c r="B1" s="1" t="s">
        <v>1</v>
      </c>
      <c r="C1" s="1" t="s">
        <v>2</v>
      </c>
    </row>
    <row r="2" ht="240" spans="1:3">
      <c r="A2">
        <v>1</v>
      </c>
      <c r="B2" s="16" t="s">
        <v>1696</v>
      </c>
      <c r="C2" s="17" t="s">
        <v>1697</v>
      </c>
    </row>
    <row r="3" ht="145" spans="1:3">
      <c r="A3">
        <v>2</v>
      </c>
      <c r="B3" t="s">
        <v>1698</v>
      </c>
      <c r="C3" s="2" t="s">
        <v>1699</v>
      </c>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36"/>
  <sheetViews>
    <sheetView topLeftCell="A129" workbookViewId="0">
      <selection activeCell="B133" sqref="B133"/>
    </sheetView>
  </sheetViews>
  <sheetFormatPr defaultColWidth="8.72727272727273" defaultRowHeight="15.5" outlineLevelCol="2"/>
  <cols>
    <col min="1" max="1" width="5.36363636363636" customWidth="1"/>
    <col min="2" max="2" width="79.9090909090909" style="13" customWidth="1"/>
    <col min="3" max="3" width="113.636363636364" customWidth="1"/>
  </cols>
  <sheetData>
    <row r="1" ht="14.5" spans="1:3">
      <c r="A1" s="1" t="s">
        <v>0</v>
      </c>
      <c r="B1" s="1" t="s">
        <v>1</v>
      </c>
      <c r="C1" s="1" t="s">
        <v>2</v>
      </c>
    </row>
    <row r="2" ht="43.5" spans="1:3">
      <c r="A2" s="14">
        <v>1</v>
      </c>
      <c r="B2" s="15" t="s">
        <v>1700</v>
      </c>
      <c r="C2" s="11" t="s">
        <v>1701</v>
      </c>
    </row>
    <row r="3" ht="14.5" spans="1:3">
      <c r="A3" s="14">
        <v>2</v>
      </c>
      <c r="B3" s="15" t="s">
        <v>1702</v>
      </c>
      <c r="C3" s="14"/>
    </row>
    <row r="4" ht="14.5" spans="1:3">
      <c r="A4" s="14">
        <v>3</v>
      </c>
      <c r="B4" s="15" t="s">
        <v>1703</v>
      </c>
      <c r="C4" s="14"/>
    </row>
    <row r="5" ht="14.5" spans="1:3">
      <c r="A5" s="14">
        <v>4</v>
      </c>
      <c r="B5" s="15" t="s">
        <v>1704</v>
      </c>
      <c r="C5" s="14"/>
    </row>
    <row r="6" ht="14.5" spans="1:3">
      <c r="A6" s="14">
        <v>5</v>
      </c>
      <c r="B6" s="15" t="s">
        <v>1705</v>
      </c>
      <c r="C6" s="14"/>
    </row>
    <row r="7" ht="14.5" spans="1:3">
      <c r="A7" s="14">
        <v>6</v>
      </c>
      <c r="B7" s="15" t="s">
        <v>1706</v>
      </c>
      <c r="C7" s="14"/>
    </row>
    <row r="8" ht="14.5" spans="1:3">
      <c r="A8" s="14">
        <v>7</v>
      </c>
      <c r="B8" s="15" t="s">
        <v>1707</v>
      </c>
      <c r="C8" s="14"/>
    </row>
    <row r="9" ht="14.5" spans="1:3">
      <c r="A9" s="14">
        <v>8</v>
      </c>
      <c r="B9" s="15" t="s">
        <v>1708</v>
      </c>
      <c r="C9" s="14"/>
    </row>
    <row r="10" ht="29" spans="1:3">
      <c r="A10" s="14">
        <v>9</v>
      </c>
      <c r="B10" s="15" t="s">
        <v>1709</v>
      </c>
      <c r="C10" s="14"/>
    </row>
    <row r="11" ht="14.5" spans="1:3">
      <c r="A11" s="14">
        <v>10</v>
      </c>
      <c r="B11" s="15" t="s">
        <v>1710</v>
      </c>
      <c r="C11" s="14"/>
    </row>
    <row r="12" ht="14.5" spans="1:3">
      <c r="A12" s="14">
        <v>11</v>
      </c>
      <c r="B12" s="15" t="s">
        <v>1711</v>
      </c>
      <c r="C12" s="14"/>
    </row>
    <row r="13" ht="14.5" spans="1:3">
      <c r="A13" s="14">
        <v>12</v>
      </c>
      <c r="B13" s="15" t="s">
        <v>1712</v>
      </c>
      <c r="C13" s="14"/>
    </row>
    <row r="14" ht="14.5" spans="1:3">
      <c r="A14" s="14">
        <v>13</v>
      </c>
      <c r="B14" s="15" t="s">
        <v>1713</v>
      </c>
      <c r="C14" s="14"/>
    </row>
    <row r="15" ht="43.5" spans="1:3">
      <c r="A15" s="14">
        <v>14</v>
      </c>
      <c r="B15" s="15" t="s">
        <v>1714</v>
      </c>
      <c r="C15" s="14"/>
    </row>
    <row r="16" ht="43.5" spans="1:3">
      <c r="A16" s="14">
        <v>15</v>
      </c>
      <c r="B16" s="15" t="s">
        <v>1715</v>
      </c>
      <c r="C16" s="14"/>
    </row>
    <row r="17" ht="43.5" spans="1:3">
      <c r="A17" s="14">
        <v>16</v>
      </c>
      <c r="B17" s="15" t="s">
        <v>1716</v>
      </c>
      <c r="C17" s="14"/>
    </row>
    <row r="18" ht="14.5" spans="1:3">
      <c r="A18" s="14">
        <v>17</v>
      </c>
      <c r="B18" s="15" t="s">
        <v>1717</v>
      </c>
      <c r="C18" s="14"/>
    </row>
    <row r="19" ht="14.5" spans="1:3">
      <c r="A19" s="14">
        <v>18</v>
      </c>
      <c r="B19" s="15" t="s">
        <v>1718</v>
      </c>
      <c r="C19" s="14"/>
    </row>
    <row r="20" ht="43.5" spans="1:3">
      <c r="A20" s="14">
        <v>19</v>
      </c>
      <c r="B20" s="15" t="s">
        <v>1719</v>
      </c>
      <c r="C20" s="14"/>
    </row>
    <row r="21" ht="14.5" spans="1:3">
      <c r="A21" s="14">
        <v>20</v>
      </c>
      <c r="B21" s="15" t="s">
        <v>1720</v>
      </c>
      <c r="C21" s="14"/>
    </row>
    <row r="22" ht="43.5" spans="1:3">
      <c r="A22" s="14">
        <v>21</v>
      </c>
      <c r="B22" s="15" t="s">
        <v>1721</v>
      </c>
      <c r="C22" s="14"/>
    </row>
    <row r="23" ht="43.5" spans="1:3">
      <c r="A23" s="14">
        <v>22</v>
      </c>
      <c r="B23" s="15" t="s">
        <v>1722</v>
      </c>
      <c r="C23" s="14"/>
    </row>
    <row r="24" ht="43.5" spans="1:3">
      <c r="A24" s="14">
        <v>23</v>
      </c>
      <c r="B24" s="15" t="s">
        <v>1723</v>
      </c>
      <c r="C24" s="14"/>
    </row>
    <row r="25" ht="14.5" spans="1:3">
      <c r="A25" s="14">
        <v>24</v>
      </c>
      <c r="B25" s="15" t="s">
        <v>1724</v>
      </c>
      <c r="C25" s="14"/>
    </row>
    <row r="26" ht="14.5" spans="1:3">
      <c r="A26" s="14">
        <v>25</v>
      </c>
      <c r="B26" s="15" t="s">
        <v>1725</v>
      </c>
      <c r="C26" s="14"/>
    </row>
    <row r="27" ht="43.5" spans="1:3">
      <c r="A27" s="14">
        <v>26</v>
      </c>
      <c r="B27" s="15" t="s">
        <v>1726</v>
      </c>
      <c r="C27" s="14"/>
    </row>
    <row r="28" ht="43.5" spans="1:3">
      <c r="A28" s="14">
        <v>27</v>
      </c>
      <c r="B28" s="15" t="s">
        <v>1727</v>
      </c>
      <c r="C28" s="14"/>
    </row>
    <row r="29" ht="43.5" spans="1:3">
      <c r="A29" s="14">
        <v>28</v>
      </c>
      <c r="B29" s="15" t="s">
        <v>1728</v>
      </c>
      <c r="C29" s="14"/>
    </row>
    <row r="30" ht="43.5" spans="1:3">
      <c r="A30" s="14">
        <v>29</v>
      </c>
      <c r="B30" s="15" t="s">
        <v>1729</v>
      </c>
      <c r="C30" s="14"/>
    </row>
    <row r="31" ht="43.5" spans="1:3">
      <c r="A31" s="14">
        <v>30</v>
      </c>
      <c r="B31" s="15" t="s">
        <v>1730</v>
      </c>
      <c r="C31" s="14"/>
    </row>
    <row r="32" ht="14.5" spans="1:3">
      <c r="A32" s="14">
        <v>31</v>
      </c>
      <c r="B32" s="15" t="s">
        <v>1731</v>
      </c>
      <c r="C32" s="14"/>
    </row>
    <row r="33" ht="14.5" spans="1:3">
      <c r="A33" s="14">
        <v>32</v>
      </c>
      <c r="B33" s="15" t="s">
        <v>1732</v>
      </c>
      <c r="C33" s="14"/>
    </row>
    <row r="34" ht="14.5" spans="1:3">
      <c r="A34" s="14">
        <v>33</v>
      </c>
      <c r="B34" s="15" t="s">
        <v>1733</v>
      </c>
      <c r="C34" s="14"/>
    </row>
    <row r="35" ht="14.5" spans="1:3">
      <c r="A35" s="14">
        <v>34</v>
      </c>
      <c r="B35" s="15" t="s">
        <v>1734</v>
      </c>
      <c r="C35" s="14"/>
    </row>
    <row r="36" ht="14.5" spans="1:3">
      <c r="A36" s="14">
        <v>35</v>
      </c>
      <c r="B36" s="15" t="s">
        <v>1735</v>
      </c>
      <c r="C36" s="14"/>
    </row>
    <row r="37" ht="14.5" spans="1:3">
      <c r="A37" s="14">
        <v>36</v>
      </c>
      <c r="B37" s="15" t="s">
        <v>1736</v>
      </c>
      <c r="C37" s="14"/>
    </row>
    <row r="38" ht="14.5" spans="1:3">
      <c r="A38" s="14">
        <v>37</v>
      </c>
      <c r="B38" s="15" t="s">
        <v>1737</v>
      </c>
      <c r="C38" s="14"/>
    </row>
    <row r="39" ht="14.5" spans="1:3">
      <c r="A39" s="14">
        <v>38</v>
      </c>
      <c r="B39" s="15" t="s">
        <v>1738</v>
      </c>
      <c r="C39" s="14"/>
    </row>
    <row r="40" ht="14.5" spans="1:3">
      <c r="A40" s="14">
        <v>39</v>
      </c>
      <c r="B40" s="15" t="s">
        <v>1739</v>
      </c>
      <c r="C40" s="14"/>
    </row>
    <row r="41" ht="14.5" spans="1:3">
      <c r="A41" s="14">
        <v>40</v>
      </c>
      <c r="B41" s="15" t="s">
        <v>1740</v>
      </c>
      <c r="C41" s="14"/>
    </row>
    <row r="42" ht="14.5" spans="1:3">
      <c r="A42" s="14">
        <v>41</v>
      </c>
      <c r="B42" s="15" t="s">
        <v>1741</v>
      </c>
      <c r="C42" s="14"/>
    </row>
    <row r="43" ht="14.5" spans="1:3">
      <c r="A43" s="14">
        <v>42</v>
      </c>
      <c r="B43" s="15" t="s">
        <v>1742</v>
      </c>
      <c r="C43" s="14"/>
    </row>
    <row r="44" ht="14.5" spans="1:3">
      <c r="A44" s="14">
        <v>43</v>
      </c>
      <c r="B44" s="15" t="s">
        <v>1743</v>
      </c>
      <c r="C44" s="14"/>
    </row>
    <row r="45" ht="14.5" spans="1:3">
      <c r="A45" s="14">
        <v>44</v>
      </c>
      <c r="B45" s="15" t="s">
        <v>1744</v>
      </c>
      <c r="C45" s="14"/>
    </row>
    <row r="46" ht="14.5" spans="1:3">
      <c r="A46" s="14">
        <v>45</v>
      </c>
      <c r="B46" s="15" t="s">
        <v>1745</v>
      </c>
      <c r="C46" s="14"/>
    </row>
    <row r="47" ht="14.5" spans="1:3">
      <c r="A47" s="14">
        <v>46</v>
      </c>
      <c r="B47" s="15" t="s">
        <v>1746</v>
      </c>
      <c r="C47" s="14"/>
    </row>
    <row r="48" ht="14.5" spans="1:3">
      <c r="A48" s="14">
        <v>47</v>
      </c>
      <c r="B48" s="15" t="s">
        <v>1747</v>
      </c>
      <c r="C48" s="14"/>
    </row>
    <row r="49" ht="14.5" spans="1:3">
      <c r="A49" s="14">
        <v>48</v>
      </c>
      <c r="B49" s="15" t="s">
        <v>1748</v>
      </c>
      <c r="C49" s="14"/>
    </row>
    <row r="50" ht="14.5" spans="1:3">
      <c r="A50" s="14">
        <v>49</v>
      </c>
      <c r="B50" s="15" t="s">
        <v>1749</v>
      </c>
      <c r="C50" s="14"/>
    </row>
    <row r="51" ht="14.5" spans="1:3">
      <c r="A51" s="14">
        <v>50</v>
      </c>
      <c r="B51" s="15" t="s">
        <v>1750</v>
      </c>
      <c r="C51" s="14"/>
    </row>
    <row r="52" ht="14.5" spans="1:3">
      <c r="A52" s="14">
        <v>51</v>
      </c>
      <c r="B52" s="15" t="s">
        <v>1751</v>
      </c>
      <c r="C52" s="14"/>
    </row>
    <row r="53" ht="14.5" spans="1:3">
      <c r="A53" s="14">
        <v>52</v>
      </c>
      <c r="B53" s="15" t="s">
        <v>1752</v>
      </c>
      <c r="C53" s="14"/>
    </row>
    <row r="54" ht="14.5" spans="1:3">
      <c r="A54" s="14">
        <v>53</v>
      </c>
      <c r="B54" s="15" t="s">
        <v>1753</v>
      </c>
      <c r="C54" s="14"/>
    </row>
    <row r="55" ht="14.5" spans="1:3">
      <c r="A55" s="14">
        <v>54</v>
      </c>
      <c r="B55" s="15" t="s">
        <v>1754</v>
      </c>
      <c r="C55" s="14"/>
    </row>
    <row r="56" ht="14.5" spans="1:3">
      <c r="A56" s="14">
        <v>55</v>
      </c>
      <c r="B56" s="15" t="s">
        <v>1755</v>
      </c>
      <c r="C56" s="14"/>
    </row>
    <row r="57" ht="14.5" spans="1:3">
      <c r="A57" s="14">
        <v>56</v>
      </c>
      <c r="B57" s="15" t="s">
        <v>1756</v>
      </c>
      <c r="C57" s="14"/>
    </row>
    <row r="58" ht="14.5" spans="1:3">
      <c r="A58" s="14">
        <v>57</v>
      </c>
      <c r="B58" s="15" t="s">
        <v>1757</v>
      </c>
      <c r="C58" s="14"/>
    </row>
    <row r="59" ht="14.5" spans="1:3">
      <c r="A59" s="14">
        <v>58</v>
      </c>
      <c r="B59" s="15" t="s">
        <v>1758</v>
      </c>
      <c r="C59" s="14"/>
    </row>
    <row r="60" ht="14.5" spans="1:3">
      <c r="A60" s="14">
        <v>59</v>
      </c>
      <c r="B60" s="15" t="s">
        <v>1759</v>
      </c>
      <c r="C60" s="14"/>
    </row>
    <row r="61" ht="14.5" spans="1:3">
      <c r="A61" s="14">
        <v>60</v>
      </c>
      <c r="B61" s="15" t="s">
        <v>1760</v>
      </c>
      <c r="C61" s="14"/>
    </row>
    <row r="62" ht="29" spans="1:3">
      <c r="A62" s="14">
        <v>61</v>
      </c>
      <c r="B62" s="15" t="s">
        <v>1761</v>
      </c>
      <c r="C62" s="14"/>
    </row>
    <row r="63" ht="14.5" spans="1:3">
      <c r="A63" s="14">
        <v>62</v>
      </c>
      <c r="B63" s="15" t="s">
        <v>1762</v>
      </c>
      <c r="C63" s="14"/>
    </row>
    <row r="64" ht="14.5" spans="1:3">
      <c r="A64" s="14">
        <v>63</v>
      </c>
      <c r="B64" s="15" t="s">
        <v>1763</v>
      </c>
      <c r="C64" s="14"/>
    </row>
    <row r="65" ht="29" spans="1:3">
      <c r="A65" s="14">
        <v>64</v>
      </c>
      <c r="B65" s="15" t="s">
        <v>1764</v>
      </c>
      <c r="C65" s="14"/>
    </row>
    <row r="66" ht="14.5" spans="1:3">
      <c r="A66" s="14">
        <v>65</v>
      </c>
      <c r="B66" s="15" t="s">
        <v>1765</v>
      </c>
      <c r="C66" s="14"/>
    </row>
    <row r="67" ht="14.5" spans="1:3">
      <c r="A67" s="14">
        <v>66</v>
      </c>
      <c r="B67" s="15" t="s">
        <v>1766</v>
      </c>
      <c r="C67" s="14"/>
    </row>
    <row r="68" ht="14.5" spans="1:3">
      <c r="A68" s="14">
        <v>67</v>
      </c>
      <c r="B68" s="15" t="s">
        <v>1767</v>
      </c>
      <c r="C68" s="14"/>
    </row>
    <row r="69" ht="14.5" spans="1:3">
      <c r="A69" s="14">
        <v>68</v>
      </c>
      <c r="B69" s="15" t="s">
        <v>1768</v>
      </c>
      <c r="C69" s="14"/>
    </row>
    <row r="70" ht="14.5" spans="1:3">
      <c r="A70" s="14">
        <v>69</v>
      </c>
      <c r="B70" s="15" t="s">
        <v>1769</v>
      </c>
      <c r="C70" s="14"/>
    </row>
    <row r="71" ht="14.5" spans="1:3">
      <c r="A71" s="14">
        <v>70</v>
      </c>
      <c r="B71" s="15" t="s">
        <v>1770</v>
      </c>
      <c r="C71" s="14"/>
    </row>
    <row r="72" ht="14.5" spans="1:3">
      <c r="A72" s="14">
        <v>71</v>
      </c>
      <c r="B72" s="15" t="s">
        <v>1771</v>
      </c>
      <c r="C72" s="14"/>
    </row>
    <row r="73" ht="14.5" spans="1:3">
      <c r="A73" s="14">
        <v>72</v>
      </c>
      <c r="B73" s="15" t="s">
        <v>1772</v>
      </c>
      <c r="C73" s="14"/>
    </row>
    <row r="74" ht="14.5" spans="1:3">
      <c r="A74" s="14">
        <v>73</v>
      </c>
      <c r="B74" s="15" t="s">
        <v>1773</v>
      </c>
      <c r="C74" s="14"/>
    </row>
    <row r="75" ht="14.5" spans="1:3">
      <c r="A75" s="14">
        <v>74</v>
      </c>
      <c r="B75" s="15" t="s">
        <v>1774</v>
      </c>
      <c r="C75" s="14"/>
    </row>
    <row r="76" ht="14.5" spans="1:3">
      <c r="A76" s="14">
        <v>75</v>
      </c>
      <c r="B76" s="15" t="s">
        <v>1775</v>
      </c>
      <c r="C76" s="14"/>
    </row>
    <row r="77" ht="14.5" spans="1:3">
      <c r="A77" s="14">
        <v>76</v>
      </c>
      <c r="B77" s="15" t="s">
        <v>1776</v>
      </c>
      <c r="C77" s="14"/>
    </row>
    <row r="78" ht="14.5" spans="1:3">
      <c r="A78" s="14">
        <v>77</v>
      </c>
      <c r="B78" s="15" t="s">
        <v>1777</v>
      </c>
      <c r="C78" s="14"/>
    </row>
    <row r="79" ht="14.5" spans="1:3">
      <c r="A79" s="14">
        <v>78</v>
      </c>
      <c r="B79" s="15" t="s">
        <v>1778</v>
      </c>
      <c r="C79" s="14"/>
    </row>
    <row r="80" ht="14.5" spans="1:3">
      <c r="A80" s="14">
        <v>79</v>
      </c>
      <c r="B80" s="15" t="s">
        <v>1779</v>
      </c>
      <c r="C80" s="14"/>
    </row>
    <row r="81" ht="14.5" spans="1:3">
      <c r="A81" s="14">
        <v>80</v>
      </c>
      <c r="B81" s="15" t="s">
        <v>1780</v>
      </c>
      <c r="C81" s="14"/>
    </row>
    <row r="82" ht="14.5" spans="1:3">
      <c r="A82" s="14">
        <v>81</v>
      </c>
      <c r="B82" s="15" t="s">
        <v>1781</v>
      </c>
      <c r="C82" s="14"/>
    </row>
    <row r="83" ht="14.5" spans="1:3">
      <c r="A83" s="14">
        <v>82</v>
      </c>
      <c r="B83" s="15" t="s">
        <v>1782</v>
      </c>
      <c r="C83" s="14"/>
    </row>
    <row r="84" ht="29" spans="1:3">
      <c r="A84" s="14">
        <v>83</v>
      </c>
      <c r="B84" s="15" t="s">
        <v>1783</v>
      </c>
      <c r="C84" s="14"/>
    </row>
    <row r="85" ht="14.5" spans="1:3">
      <c r="A85" s="14">
        <v>84</v>
      </c>
      <c r="B85" s="15" t="s">
        <v>1784</v>
      </c>
      <c r="C85" s="14"/>
    </row>
    <row r="86" ht="14.5" spans="1:3">
      <c r="A86" s="14">
        <v>85</v>
      </c>
      <c r="B86" s="15" t="s">
        <v>1785</v>
      </c>
      <c r="C86" s="14"/>
    </row>
    <row r="87" ht="14.5" spans="1:3">
      <c r="A87" s="14">
        <v>86</v>
      </c>
      <c r="B87" s="15" t="s">
        <v>1786</v>
      </c>
      <c r="C87" s="14"/>
    </row>
    <row r="88" ht="14.5" spans="1:3">
      <c r="A88" s="14">
        <v>87</v>
      </c>
      <c r="B88" s="15" t="s">
        <v>1787</v>
      </c>
      <c r="C88" s="14"/>
    </row>
    <row r="89" ht="14.5" spans="1:3">
      <c r="A89" s="14">
        <v>88</v>
      </c>
      <c r="B89" s="15" t="s">
        <v>1788</v>
      </c>
      <c r="C89" s="14"/>
    </row>
    <row r="90" ht="14.5" spans="1:3">
      <c r="A90" s="14">
        <v>89</v>
      </c>
      <c r="B90" s="15" t="s">
        <v>1789</v>
      </c>
      <c r="C90" s="14"/>
    </row>
    <row r="91" ht="14.5" spans="1:3">
      <c r="A91" s="14">
        <v>90</v>
      </c>
      <c r="B91" s="15" t="s">
        <v>1790</v>
      </c>
      <c r="C91" s="14"/>
    </row>
    <row r="92" ht="14.5" spans="1:3">
      <c r="A92" s="14">
        <v>91</v>
      </c>
      <c r="B92" s="15" t="s">
        <v>1791</v>
      </c>
      <c r="C92" s="14"/>
    </row>
    <row r="93" ht="14.5" spans="1:3">
      <c r="A93" s="14">
        <v>92</v>
      </c>
      <c r="B93" s="15" t="s">
        <v>1792</v>
      </c>
      <c r="C93" s="14"/>
    </row>
    <row r="94" ht="14.5" spans="1:2">
      <c r="A94" s="14">
        <v>93</v>
      </c>
      <c r="B94" s="15" t="s">
        <v>1793</v>
      </c>
    </row>
    <row r="95" ht="29" spans="1:2">
      <c r="A95" s="14">
        <v>94</v>
      </c>
      <c r="B95" s="15" t="s">
        <v>1794</v>
      </c>
    </row>
    <row r="96" ht="14.5" spans="1:2">
      <c r="A96" s="14">
        <v>95</v>
      </c>
      <c r="B96" s="15" t="s">
        <v>1795</v>
      </c>
    </row>
    <row r="97" ht="14.5" spans="1:2">
      <c r="A97" s="14">
        <v>96</v>
      </c>
      <c r="B97" s="15" t="s">
        <v>1796</v>
      </c>
    </row>
    <row r="98" ht="14.5" spans="1:2">
      <c r="A98" s="14">
        <v>97</v>
      </c>
      <c r="B98" s="15" t="s">
        <v>1797</v>
      </c>
    </row>
    <row r="99" ht="14.5" spans="1:2">
      <c r="A99" s="14">
        <v>98</v>
      </c>
      <c r="B99" s="15" t="s">
        <v>1798</v>
      </c>
    </row>
    <row r="100" ht="14.5" spans="1:2">
      <c r="A100" s="14">
        <v>99</v>
      </c>
      <c r="B100" s="15" t="s">
        <v>1799</v>
      </c>
    </row>
    <row r="101" ht="14.5" spans="1:2">
      <c r="A101" s="14">
        <v>100</v>
      </c>
      <c r="B101" s="15" t="s">
        <v>1800</v>
      </c>
    </row>
    <row r="102" ht="14.5" spans="1:2">
      <c r="A102" s="14">
        <v>101</v>
      </c>
      <c r="B102" s="15" t="s">
        <v>1801</v>
      </c>
    </row>
    <row r="103" ht="14.5" spans="1:2">
      <c r="A103" s="14">
        <v>102</v>
      </c>
      <c r="B103" s="15" t="s">
        <v>1802</v>
      </c>
    </row>
    <row r="104" ht="14.5" spans="1:2">
      <c r="A104" s="14">
        <v>103</v>
      </c>
      <c r="B104" s="15" t="s">
        <v>1803</v>
      </c>
    </row>
    <row r="105" ht="14.5" spans="1:2">
      <c r="A105" s="14">
        <v>104</v>
      </c>
      <c r="B105" s="15" t="s">
        <v>1804</v>
      </c>
    </row>
    <row r="106" ht="14.5" spans="1:2">
      <c r="A106" s="14">
        <v>105</v>
      </c>
      <c r="B106" s="15" t="s">
        <v>1805</v>
      </c>
    </row>
    <row r="107" ht="14.5" spans="1:2">
      <c r="A107" s="14">
        <v>106</v>
      </c>
      <c r="B107" s="15" t="s">
        <v>1806</v>
      </c>
    </row>
    <row r="108" ht="14.5" spans="1:2">
      <c r="A108" s="14">
        <v>107</v>
      </c>
      <c r="B108" s="15" t="s">
        <v>1807</v>
      </c>
    </row>
    <row r="109" ht="14.5" spans="1:2">
      <c r="A109" s="14">
        <v>108</v>
      </c>
      <c r="B109" s="15" t="s">
        <v>1808</v>
      </c>
    </row>
    <row r="110" ht="14.5" spans="1:2">
      <c r="A110" s="14">
        <v>109</v>
      </c>
      <c r="B110" s="15" t="s">
        <v>1809</v>
      </c>
    </row>
    <row r="111" ht="14.5" spans="1:2">
      <c r="A111" s="14">
        <v>110</v>
      </c>
      <c r="B111" s="15" t="s">
        <v>1810</v>
      </c>
    </row>
    <row r="112" ht="14.5" spans="1:2">
      <c r="A112" s="14">
        <v>111</v>
      </c>
      <c r="B112" s="15" t="s">
        <v>1811</v>
      </c>
    </row>
    <row r="113" ht="14.5" spans="1:2">
      <c r="A113" s="14">
        <v>112</v>
      </c>
      <c r="B113" s="15" t="s">
        <v>1812</v>
      </c>
    </row>
    <row r="114" ht="14.5" spans="1:2">
      <c r="A114" s="14">
        <v>113</v>
      </c>
      <c r="B114" s="15" t="s">
        <v>1813</v>
      </c>
    </row>
    <row r="115" ht="14.5" spans="1:2">
      <c r="A115" s="14">
        <v>114</v>
      </c>
      <c r="B115" s="15" t="s">
        <v>1807</v>
      </c>
    </row>
    <row r="116" ht="29" spans="1:2">
      <c r="A116" s="14">
        <v>115</v>
      </c>
      <c r="B116" s="15" t="s">
        <v>1814</v>
      </c>
    </row>
    <row r="117" ht="29" spans="1:2">
      <c r="A117" s="14">
        <v>116</v>
      </c>
      <c r="B117" s="15" t="s">
        <v>1815</v>
      </c>
    </row>
    <row r="118" ht="217.5" spans="1:3">
      <c r="A118" s="14">
        <v>117</v>
      </c>
      <c r="B118" s="15" t="s">
        <v>1816</v>
      </c>
      <c r="C118" s="2" t="s">
        <v>1817</v>
      </c>
    </row>
    <row r="119" ht="203" spans="1:3">
      <c r="A119" s="14">
        <v>118</v>
      </c>
      <c r="B119" s="15" t="s">
        <v>1818</v>
      </c>
      <c r="C119" s="2" t="s">
        <v>1819</v>
      </c>
    </row>
    <row r="120" ht="14.5" spans="1:2">
      <c r="A120" s="14">
        <v>119</v>
      </c>
      <c r="B120" s="15" t="s">
        <v>1820</v>
      </c>
    </row>
    <row r="121" ht="304.5" spans="1:3">
      <c r="A121" s="14">
        <v>120</v>
      </c>
      <c r="B121" s="15" t="s">
        <v>1821</v>
      </c>
      <c r="C121" s="2" t="s">
        <v>1822</v>
      </c>
    </row>
    <row r="122" ht="14.5" spans="1:2">
      <c r="A122" s="14">
        <v>121</v>
      </c>
      <c r="B122" s="15" t="s">
        <v>1823</v>
      </c>
    </row>
    <row r="123" ht="14.5" spans="1:2">
      <c r="A123" s="14">
        <v>122</v>
      </c>
      <c r="B123" s="15" t="s">
        <v>1824</v>
      </c>
    </row>
    <row r="124" ht="14.5" spans="1:2">
      <c r="A124" s="14">
        <v>123</v>
      </c>
      <c r="B124" s="15" t="s">
        <v>1825</v>
      </c>
    </row>
    <row r="125" ht="58" spans="1:3">
      <c r="A125" s="14">
        <v>124</v>
      </c>
      <c r="B125" s="15" t="s">
        <v>1826</v>
      </c>
      <c r="C125" s="2" t="s">
        <v>1827</v>
      </c>
    </row>
    <row r="126" ht="14.5" spans="1:2">
      <c r="A126" s="14">
        <v>125</v>
      </c>
      <c r="B126" s="15" t="s">
        <v>1828</v>
      </c>
    </row>
    <row r="127" ht="145" spans="1:3">
      <c r="A127" s="14">
        <v>126</v>
      </c>
      <c r="B127" s="15" t="s">
        <v>1829</v>
      </c>
      <c r="C127" s="2" t="s">
        <v>1830</v>
      </c>
    </row>
    <row r="128" ht="116" spans="1:3">
      <c r="A128" s="14">
        <v>127</v>
      </c>
      <c r="B128" s="15" t="s">
        <v>1831</v>
      </c>
      <c r="C128" s="2" t="s">
        <v>1832</v>
      </c>
    </row>
    <row r="129" ht="145" spans="1:3">
      <c r="A129" s="14">
        <v>128</v>
      </c>
      <c r="B129" s="15" t="s">
        <v>1833</v>
      </c>
      <c r="C129" s="2" t="s">
        <v>1834</v>
      </c>
    </row>
    <row r="130" ht="14.5" spans="1:3">
      <c r="A130" s="14">
        <v>129</v>
      </c>
      <c r="B130" s="15" t="s">
        <v>1835</v>
      </c>
      <c r="C130" t="s">
        <v>1836</v>
      </c>
    </row>
    <row r="131" ht="203" spans="1:3">
      <c r="A131" s="14">
        <v>130</v>
      </c>
      <c r="B131" s="15" t="s">
        <v>1837</v>
      </c>
      <c r="C131" s="2" t="s">
        <v>1838</v>
      </c>
    </row>
    <row r="132" ht="14.5" spans="1:3">
      <c r="A132" s="14">
        <v>131</v>
      </c>
      <c r="B132" s="15" t="s">
        <v>1839</v>
      </c>
      <c r="C132" t="s">
        <v>1840</v>
      </c>
    </row>
    <row r="133" ht="116" spans="1:3">
      <c r="A133" s="14">
        <v>132</v>
      </c>
      <c r="B133" s="15" t="s">
        <v>1841</v>
      </c>
      <c r="C133" s="2" t="s">
        <v>1842</v>
      </c>
    </row>
    <row r="134" ht="14.5" spans="1:2">
      <c r="A134" s="14">
        <v>133</v>
      </c>
      <c r="B134" s="15" t="s">
        <v>1843</v>
      </c>
    </row>
    <row r="135" ht="14.5" spans="1:2">
      <c r="A135" s="14">
        <v>134</v>
      </c>
      <c r="B135" s="15" t="s">
        <v>1844</v>
      </c>
    </row>
    <row r="136" ht="14.5" spans="1:2">
      <c r="A136" s="14">
        <v>135</v>
      </c>
      <c r="B136" s="15" t="s">
        <v>1845</v>
      </c>
    </row>
  </sheetData>
  <pageMargins left="0.75" right="0.75" top="1" bottom="1" header="0.5" footer="0.5"/>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9"/>
  <sheetViews>
    <sheetView topLeftCell="A28" workbookViewId="0">
      <selection activeCell="C29" sqref="C29"/>
    </sheetView>
  </sheetViews>
  <sheetFormatPr defaultColWidth="8.72727272727273" defaultRowHeight="14.5" outlineLevelCol="2"/>
  <cols>
    <col min="1" max="1" width="5.36363636363636" customWidth="1"/>
    <col min="2" max="2" width="89.8181818181818" customWidth="1"/>
    <col min="3" max="3" width="102.636363636364" customWidth="1"/>
  </cols>
  <sheetData>
    <row r="1" s="10" customFormat="1" spans="1:3">
      <c r="A1" s="10" t="s">
        <v>0</v>
      </c>
      <c r="B1" s="10" t="s">
        <v>1846</v>
      </c>
      <c r="C1" s="10" t="s">
        <v>1660</v>
      </c>
    </row>
    <row r="2" ht="174" spans="1:3">
      <c r="A2">
        <v>1</v>
      </c>
      <c r="B2" t="s">
        <v>1847</v>
      </c>
      <c r="C2" s="11" t="s">
        <v>1848</v>
      </c>
    </row>
    <row r="3" ht="58" spans="1:3">
      <c r="A3">
        <v>2</v>
      </c>
      <c r="B3" s="2" t="s">
        <v>1849</v>
      </c>
      <c r="C3" t="s">
        <v>1850</v>
      </c>
    </row>
    <row r="4" ht="87" spans="1:3">
      <c r="A4">
        <v>3</v>
      </c>
      <c r="B4" t="s">
        <v>1851</v>
      </c>
      <c r="C4" s="2" t="s">
        <v>1852</v>
      </c>
    </row>
    <row r="5" ht="203" spans="1:3">
      <c r="A5">
        <v>4</v>
      </c>
      <c r="B5" t="s">
        <v>1853</v>
      </c>
      <c r="C5" s="12" t="s">
        <v>1854</v>
      </c>
    </row>
    <row r="6" ht="159" customHeight="1" spans="1:3">
      <c r="A6">
        <v>5</v>
      </c>
      <c r="B6" t="s">
        <v>1855</v>
      </c>
      <c r="C6" s="11" t="str">
        <f>_xlfn.DISPIMG("ID_9D681B4AA8594AAABED078AC0BA41E72",1)</f>
        <v>=DISPIMG("ID_9D681B4AA8594AAABED078AC0BA41E72",1)</v>
      </c>
    </row>
    <row r="7" ht="246.5" spans="1:3">
      <c r="A7">
        <v>4</v>
      </c>
      <c r="B7" t="s">
        <v>1856</v>
      </c>
      <c r="C7" s="11" t="s">
        <v>1857</v>
      </c>
    </row>
    <row r="8" ht="409.5" spans="1:3">
      <c r="A8">
        <v>5</v>
      </c>
      <c r="B8" t="s">
        <v>1858</v>
      </c>
      <c r="C8" t="str">
        <f>_xlfn.DISPIMG("ID_4957726C2E8E4FF994524E3B014037F4",1)</f>
        <v>=DISPIMG("ID_4957726C2E8E4FF994524E3B014037F4",1)</v>
      </c>
    </row>
    <row r="9" ht="409.5" spans="1:3">
      <c r="A9">
        <v>6</v>
      </c>
      <c r="B9" t="s">
        <v>1859</v>
      </c>
      <c r="C9" t="str">
        <f>_xlfn.DISPIMG("ID_32DDAB856A554FA68B12E56E608C56A6",1)</f>
        <v>=DISPIMG("ID_32DDAB856A554FA68B12E56E608C56A6",1)</v>
      </c>
    </row>
    <row r="10" spans="1:3">
      <c r="A10">
        <v>7</v>
      </c>
      <c r="B10" t="s">
        <v>1860</v>
      </c>
      <c r="C10" t="s">
        <v>1861</v>
      </c>
    </row>
    <row r="11" ht="251" spans="1:3">
      <c r="A11">
        <v>8</v>
      </c>
      <c r="B11" t="s">
        <v>1862</v>
      </c>
      <c r="C11" t="str">
        <f>_xlfn.DISPIMG("ID_D50CD3DBE0A748AD832E0C9157EC345B",1)</f>
        <v>=DISPIMG("ID_D50CD3DBE0A748AD832E0C9157EC345B",1)</v>
      </c>
    </row>
    <row r="12" ht="136.35" spans="2:3">
      <c r="B12" t="s">
        <v>1863</v>
      </c>
      <c r="C12" t="str">
        <f>_xlfn.DISPIMG("ID_F5256B9074BD486CB5B66FC67EBF323A",1)</f>
        <v>=DISPIMG("ID_F5256B9074BD486CB5B66FC67EBF323A",1)</v>
      </c>
    </row>
    <row r="13" ht="270.5" spans="1:3">
      <c r="A13">
        <v>9</v>
      </c>
      <c r="B13" t="s">
        <v>1864</v>
      </c>
      <c r="C13" t="str">
        <f>_xlfn.DISPIMG("ID_DC6EFCC24B2241528DC6FE3A7A64E44A",1)</f>
        <v>=DISPIMG("ID_DC6EFCC24B2241528DC6FE3A7A64E44A",1)</v>
      </c>
    </row>
    <row r="14" ht="234.6" spans="1:3">
      <c r="A14">
        <v>10</v>
      </c>
      <c r="B14" t="s">
        <v>1865</v>
      </c>
      <c r="C14" t="str">
        <f>_xlfn.DISPIMG("ID_5779DB4569C04367AF319451F13E8EC6",1)</f>
        <v>=DISPIMG("ID_5779DB4569C04367AF319451F13E8EC6",1)</v>
      </c>
    </row>
    <row r="15" ht="158" spans="1:3">
      <c r="A15">
        <v>11</v>
      </c>
      <c r="B15" t="s">
        <v>1866</v>
      </c>
      <c r="C15" t="str">
        <f>_xlfn.DISPIMG("ID_0E293C34163B49AEA4FB9CA8FFE72E90",1)</f>
        <v>=DISPIMG("ID_0E293C34163B49AEA4FB9CA8FFE72E90",1)</v>
      </c>
    </row>
    <row r="16" ht="246.4" spans="1:3">
      <c r="A16">
        <v>12</v>
      </c>
      <c r="B16" t="s">
        <v>1867</v>
      </c>
      <c r="C16" t="str">
        <f>_xlfn.DISPIMG("ID_62F17C4DB7A445979A155C94506C5366",1)</f>
        <v>=DISPIMG("ID_62F17C4DB7A445979A155C94506C5366",1)</v>
      </c>
    </row>
    <row r="17" spans="1:3">
      <c r="A17">
        <v>13</v>
      </c>
      <c r="B17" t="s">
        <v>1868</v>
      </c>
      <c r="C17" t="s">
        <v>1869</v>
      </c>
    </row>
    <row r="18" ht="43.5" spans="1:3">
      <c r="A18">
        <v>14</v>
      </c>
      <c r="B18" t="s">
        <v>1870</v>
      </c>
      <c r="C18" s="2" t="s">
        <v>1871</v>
      </c>
    </row>
    <row r="19" ht="29" spans="1:3">
      <c r="A19">
        <v>15</v>
      </c>
      <c r="B19" t="s">
        <v>1872</v>
      </c>
      <c r="C19" s="2" t="s">
        <v>1873</v>
      </c>
    </row>
    <row r="20" spans="1:3">
      <c r="A20">
        <v>16</v>
      </c>
      <c r="B20" t="s">
        <v>1874</v>
      </c>
      <c r="C20" t="s">
        <v>1875</v>
      </c>
    </row>
    <row r="21" spans="1:3">
      <c r="A21">
        <v>17</v>
      </c>
      <c r="B21" t="s">
        <v>1876</v>
      </c>
      <c r="C21" t="s">
        <v>1877</v>
      </c>
    </row>
    <row r="22" ht="246.5" spans="1:3">
      <c r="A22">
        <v>18</v>
      </c>
      <c r="B22" t="s">
        <v>1878</v>
      </c>
      <c r="C22" s="2" t="s">
        <v>1879</v>
      </c>
    </row>
    <row r="23" ht="260.1" spans="1:3">
      <c r="A23">
        <v>19</v>
      </c>
      <c r="B23" t="s">
        <v>1880</v>
      </c>
      <c r="C23" t="str">
        <f>_xlfn.DISPIMG("ID_8EF89ABF55A042D5B7B5892C1A13D2BB",1)</f>
        <v>=DISPIMG("ID_8EF89ABF55A042D5B7B5892C1A13D2BB",1)</v>
      </c>
    </row>
    <row r="24" spans="1:3">
      <c r="A24">
        <v>20</v>
      </c>
      <c r="B24" t="s">
        <v>1881</v>
      </c>
      <c r="C24" t="s">
        <v>1882</v>
      </c>
    </row>
    <row r="25" ht="43.5" spans="1:3">
      <c r="A25">
        <v>21</v>
      </c>
      <c r="B25" t="s">
        <v>1883</v>
      </c>
      <c r="C25" s="2" t="s">
        <v>1884</v>
      </c>
    </row>
    <row r="26" spans="1:3">
      <c r="A26">
        <v>22</v>
      </c>
      <c r="B26" t="s">
        <v>1885</v>
      </c>
      <c r="C26" t="s">
        <v>1886</v>
      </c>
    </row>
    <row r="27" ht="409.5" spans="1:3">
      <c r="A27">
        <v>23</v>
      </c>
      <c r="B27" t="s">
        <v>1887</v>
      </c>
      <c r="C27" s="2" t="s">
        <v>1888</v>
      </c>
    </row>
    <row r="28" ht="72.5" spans="1:3">
      <c r="A28">
        <v>24</v>
      </c>
      <c r="B28" t="s">
        <v>1889</v>
      </c>
      <c r="C28" s="2" t="s">
        <v>1890</v>
      </c>
    </row>
    <row r="29" ht="409.5" spans="1:3">
      <c r="A29">
        <v>25</v>
      </c>
      <c r="B29" t="s">
        <v>1891</v>
      </c>
      <c r="C29" t="str">
        <f>_xlfn.DISPIMG("ID_435B20AEE6744A3182C3B924250B1515",1)</f>
        <v>=DISPIMG("ID_435B20AEE6744A3182C3B924250B1515",1)</v>
      </c>
    </row>
  </sheetData>
  <pageMargins left="0.75" right="0.75" top="1" bottom="1" header="0.5" footer="0.5"/>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
  <sheetViews>
    <sheetView workbookViewId="0">
      <selection activeCell="A5" sqref="A5"/>
    </sheetView>
  </sheetViews>
  <sheetFormatPr defaultColWidth="9" defaultRowHeight="14.5" outlineLevelRow="2" outlineLevelCol="2"/>
  <cols>
    <col min="2" max="2" width="38" customWidth="1"/>
  </cols>
  <sheetData>
    <row r="1" spans="1:3">
      <c r="A1" s="1" t="s">
        <v>0</v>
      </c>
      <c r="B1" s="1" t="s">
        <v>1</v>
      </c>
      <c r="C1" s="1" t="s">
        <v>2</v>
      </c>
    </row>
    <row r="2" spans="1:2">
      <c r="A2">
        <v>1</v>
      </c>
      <c r="B2" t="s">
        <v>1892</v>
      </c>
    </row>
    <row r="3" spans="1:2">
      <c r="A3">
        <v>2</v>
      </c>
      <c r="B3" t="s">
        <v>1893</v>
      </c>
    </row>
  </sheetData>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4.5"/>
  <sheetData/>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46"/>
  <sheetViews>
    <sheetView zoomScale="80" zoomScaleNormal="80" topLeftCell="A12" workbookViewId="0">
      <selection activeCell="C18" sqref="C18"/>
    </sheetView>
  </sheetViews>
  <sheetFormatPr defaultColWidth="9" defaultRowHeight="14.5" outlineLevelCol="4"/>
  <cols>
    <col min="2" max="2" width="98.4090909090909" customWidth="1"/>
    <col min="3" max="3" width="115.681818181818" customWidth="1"/>
    <col min="5" max="5" width="53" customWidth="1"/>
  </cols>
  <sheetData>
    <row r="1" spans="1:5">
      <c r="A1" s="1" t="s">
        <v>0</v>
      </c>
      <c r="B1" s="1" t="s">
        <v>1</v>
      </c>
      <c r="C1" s="1" t="s">
        <v>2</v>
      </c>
      <c r="E1" s="35" t="s">
        <v>105</v>
      </c>
    </row>
    <row r="2" spans="1:1">
      <c r="A2">
        <v>11</v>
      </c>
    </row>
    <row r="3" ht="329.8" spans="1:3">
      <c r="A3">
        <v>12</v>
      </c>
      <c r="B3" t="s">
        <v>106</v>
      </c>
      <c r="C3" t="str">
        <f>_xlfn.DISPIMG("ID_2909BDA7B95A4525915F0B41F8BB4DD2",1)</f>
        <v>=DISPIMG("ID_2909BDA7B95A4525915F0B41F8BB4DD2",1)</v>
      </c>
    </row>
    <row r="4" ht="409.5" spans="1:3">
      <c r="A4">
        <v>13</v>
      </c>
      <c r="B4" s="2" t="s">
        <v>107</v>
      </c>
      <c r="C4" t="str">
        <f>_xlfn.DISPIMG("ID_453E64F1FC5E44E586C9CAB40D2B61B4",1)</f>
        <v>=DISPIMG("ID_453E64F1FC5E44E586C9CAB40D2B61B4",1)</v>
      </c>
    </row>
    <row r="5" ht="263" customHeight="1" spans="1:3">
      <c r="A5">
        <v>14</v>
      </c>
      <c r="B5" s="2" t="s">
        <v>108</v>
      </c>
      <c r="C5" t="str">
        <f>_xlfn.DISPIMG("ID_7F75EC867B5944DF88F9DF538224C32F",1)</f>
        <v>=DISPIMG("ID_7F75EC867B5944DF88F9DF538224C32F",1)</v>
      </c>
    </row>
    <row r="6" ht="130.5" spans="1:3">
      <c r="A6">
        <v>15</v>
      </c>
      <c r="B6" t="s">
        <v>109</v>
      </c>
      <c r="C6" s="2" t="s">
        <v>110</v>
      </c>
    </row>
    <row r="7" ht="116" spans="1:3">
      <c r="A7">
        <v>16</v>
      </c>
      <c r="B7" t="s">
        <v>111</v>
      </c>
      <c r="C7" s="2" t="s">
        <v>112</v>
      </c>
    </row>
    <row r="8" ht="101.5" spans="1:3">
      <c r="A8">
        <v>17</v>
      </c>
      <c r="B8" t="s">
        <v>113</v>
      </c>
      <c r="C8" s="2" t="s">
        <v>114</v>
      </c>
    </row>
    <row r="9" ht="203" spans="1:3">
      <c r="A9">
        <v>18</v>
      </c>
      <c r="B9" t="s">
        <v>115</v>
      </c>
      <c r="C9" s="2" t="s">
        <v>116</v>
      </c>
    </row>
    <row r="10" ht="58" spans="1:3">
      <c r="A10">
        <v>19</v>
      </c>
      <c r="B10" t="s">
        <v>117</v>
      </c>
      <c r="C10" s="2" t="s">
        <v>118</v>
      </c>
    </row>
    <row r="11" ht="409" customHeight="1" spans="1:3">
      <c r="A11">
        <v>20</v>
      </c>
      <c r="B11" t="s">
        <v>119</v>
      </c>
      <c r="C11" s="2" t="s">
        <v>120</v>
      </c>
    </row>
    <row r="12" ht="58" spans="1:3">
      <c r="A12">
        <v>21</v>
      </c>
      <c r="B12" t="s">
        <v>121</v>
      </c>
      <c r="C12" s="2" t="s">
        <v>122</v>
      </c>
    </row>
    <row r="13" ht="319" spans="1:3">
      <c r="A13">
        <v>22</v>
      </c>
      <c r="B13" t="s">
        <v>123</v>
      </c>
      <c r="C13" s="2" t="s">
        <v>124</v>
      </c>
    </row>
    <row r="14" ht="116" spans="1:3">
      <c r="A14">
        <v>23</v>
      </c>
      <c r="B14" t="s">
        <v>125</v>
      </c>
      <c r="C14" s="2" t="s">
        <v>126</v>
      </c>
    </row>
    <row r="15" spans="2:2">
      <c r="B15" s="2"/>
    </row>
    <row r="16" spans="2:2">
      <c r="B16" s="2"/>
    </row>
    <row r="18" spans="2:3">
      <c r="B18" s="2"/>
      <c r="C18" s="2"/>
    </row>
    <row r="19" spans="2:3">
      <c r="B19" s="2"/>
      <c r="C19" s="2"/>
    </row>
    <row r="20" spans="2:3">
      <c r="B20" s="2"/>
      <c r="C20" s="2"/>
    </row>
    <row r="21" spans="2:3">
      <c r="B21" s="2"/>
      <c r="C21" s="2"/>
    </row>
    <row r="22" spans="2:3">
      <c r="B22" s="2"/>
      <c r="C22" s="2"/>
    </row>
    <row r="23" spans="2:3">
      <c r="B23" s="2"/>
      <c r="C23" s="2"/>
    </row>
    <row r="24" spans="2:3">
      <c r="B24" s="2"/>
      <c r="C24" s="2"/>
    </row>
    <row r="25" spans="2:3">
      <c r="B25" s="2"/>
      <c r="C25" s="2"/>
    </row>
    <row r="26" spans="2:3">
      <c r="B26" s="2"/>
      <c r="C26" s="2"/>
    </row>
    <row r="27" spans="2:3">
      <c r="B27" s="2"/>
      <c r="C27" s="2"/>
    </row>
    <row r="28" spans="2:3">
      <c r="B28" s="2"/>
      <c r="C28" s="2"/>
    </row>
    <row r="29" spans="2:3">
      <c r="B29" s="2"/>
      <c r="C29" s="2"/>
    </row>
    <row r="30" spans="2:3">
      <c r="B30" s="2"/>
      <c r="C30" s="2"/>
    </row>
    <row r="31" spans="2:3">
      <c r="B31" s="2"/>
      <c r="C31" s="2"/>
    </row>
    <row r="32" spans="2:3">
      <c r="B32" s="2"/>
      <c r="C32" s="2"/>
    </row>
    <row r="33" spans="2:3">
      <c r="B33" s="2"/>
      <c r="C33" s="2"/>
    </row>
    <row r="34" spans="2:3">
      <c r="B34" s="2"/>
      <c r="C34" s="2"/>
    </row>
    <row r="35" spans="2:3">
      <c r="B35" s="2"/>
      <c r="C35" s="2"/>
    </row>
    <row r="36" spans="2:3">
      <c r="B36" s="2"/>
      <c r="C36" s="2"/>
    </row>
    <row r="37" spans="2:3">
      <c r="B37" s="2"/>
      <c r="C37" s="2"/>
    </row>
    <row r="38" spans="2:3">
      <c r="B38" s="2"/>
      <c r="C38" s="2"/>
    </row>
    <row r="39" spans="2:3">
      <c r="B39" s="2"/>
      <c r="C39" s="2"/>
    </row>
    <row r="40" spans="2:3">
      <c r="B40" s="2"/>
      <c r="C40" s="2"/>
    </row>
    <row r="41" spans="2:3">
      <c r="B41" s="2"/>
      <c r="C41" s="2"/>
    </row>
    <row r="42" spans="2:3">
      <c r="B42" s="2"/>
      <c r="C42" s="2"/>
    </row>
    <row r="43" spans="2:3">
      <c r="B43" s="2"/>
      <c r="C43" s="2"/>
    </row>
    <row r="44" spans="2:3">
      <c r="B44" s="2"/>
      <c r="C44" s="2"/>
    </row>
    <row r="45" spans="2:3">
      <c r="B45" s="2"/>
      <c r="C45" s="2"/>
    </row>
    <row r="46" spans="2:3">
      <c r="B46" s="2"/>
      <c r="C46" s="2"/>
    </row>
  </sheetData>
  <hyperlinks>
    <hyperlink ref="E1" r:id="rId1" display="https://www.turing.com/interview-questions/terraform"/>
  </hyperlinks>
  <pageMargins left="0.7" right="0.7" top="0.75" bottom="0.75" header="0.3" footer="0.3"/>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2"/>
  <sheetViews>
    <sheetView workbookViewId="0">
      <selection activeCell="A7" sqref="A7"/>
    </sheetView>
  </sheetViews>
  <sheetFormatPr defaultColWidth="9" defaultRowHeight="14.5" outlineLevelCol="2"/>
  <cols>
    <col min="1" max="1" width="4.63636363636364" customWidth="1"/>
    <col min="2" max="2" width="48.7272727272727" customWidth="1"/>
    <col min="3" max="3" width="255.636363636364" customWidth="1"/>
    <col min="7" max="7" width="18.5454545454545" customWidth="1"/>
  </cols>
  <sheetData>
    <row r="1" spans="1:3">
      <c r="A1" s="3" t="s">
        <v>0</v>
      </c>
      <c r="B1" s="3" t="s">
        <v>1</v>
      </c>
      <c r="C1" s="3" t="s">
        <v>2</v>
      </c>
    </row>
    <row r="2" ht="169" spans="1:3">
      <c r="A2" s="4">
        <v>1</v>
      </c>
      <c r="B2" s="4" t="s">
        <v>1894</v>
      </c>
      <c r="C2" s="5" t="s">
        <v>1895</v>
      </c>
    </row>
    <row r="3" spans="1:3">
      <c r="A3" s="4"/>
      <c r="B3" s="4" t="s">
        <v>1896</v>
      </c>
      <c r="C3" s="5" t="s">
        <v>1897</v>
      </c>
    </row>
    <row r="4" ht="130" spans="1:3">
      <c r="A4" s="4">
        <v>2</v>
      </c>
      <c r="B4" s="4" t="s">
        <v>1898</v>
      </c>
      <c r="C4" s="5" t="s">
        <v>1899</v>
      </c>
    </row>
    <row r="5" spans="1:3">
      <c r="A5" s="4"/>
      <c r="B5" s="4" t="s">
        <v>1900</v>
      </c>
      <c r="C5" s="4" t="s">
        <v>1901</v>
      </c>
    </row>
    <row r="6" spans="1:3">
      <c r="A6" s="4"/>
      <c r="B6" s="4" t="s">
        <v>1902</v>
      </c>
      <c r="C6" s="4" t="s">
        <v>1903</v>
      </c>
    </row>
    <row r="7" spans="1:3">
      <c r="A7" s="4"/>
      <c r="B7" s="4" t="s">
        <v>1904</v>
      </c>
      <c r="C7" s="4" t="s">
        <v>1905</v>
      </c>
    </row>
    <row r="8" ht="26" spans="1:3">
      <c r="A8" s="4"/>
      <c r="B8" s="4" t="s">
        <v>1906</v>
      </c>
      <c r="C8" s="5" t="s">
        <v>1907</v>
      </c>
    </row>
    <row r="9" spans="1:3">
      <c r="A9" s="4"/>
      <c r="B9" s="4" t="s">
        <v>1908</v>
      </c>
      <c r="C9" s="4" t="s">
        <v>1909</v>
      </c>
    </row>
    <row r="10" spans="1:3">
      <c r="A10" s="4"/>
      <c r="B10" s="4" t="s">
        <v>1910</v>
      </c>
      <c r="C10" s="4" t="s">
        <v>1911</v>
      </c>
    </row>
    <row r="11" spans="1:3">
      <c r="A11" s="4"/>
      <c r="B11" s="4" t="s">
        <v>1912</v>
      </c>
      <c r="C11" s="4" t="s">
        <v>1913</v>
      </c>
    </row>
    <row r="12" spans="1:3">
      <c r="A12" s="4"/>
      <c r="B12" s="4" t="s">
        <v>1914</v>
      </c>
      <c r="C12" s="4"/>
    </row>
    <row r="13" spans="1:3">
      <c r="A13" s="4"/>
      <c r="B13" s="4" t="s">
        <v>1915</v>
      </c>
      <c r="C13" s="4"/>
    </row>
    <row r="14" spans="1:3">
      <c r="A14" s="4"/>
      <c r="B14" s="4" t="s">
        <v>1916</v>
      </c>
      <c r="C14" s="4"/>
    </row>
    <row r="15" spans="1:3">
      <c r="A15" s="4"/>
      <c r="B15" s="4" t="s">
        <v>1917</v>
      </c>
      <c r="C15" s="4"/>
    </row>
    <row r="16" spans="1:3">
      <c r="A16" s="4"/>
      <c r="B16" s="4" t="s">
        <v>1918</v>
      </c>
      <c r="C16" s="4"/>
    </row>
    <row r="17" spans="1:3">
      <c r="A17" s="4"/>
      <c r="B17" s="4" t="s">
        <v>1919</v>
      </c>
      <c r="C17" s="4"/>
    </row>
    <row r="18" spans="1:3">
      <c r="A18" s="4"/>
      <c r="B18" s="4" t="s">
        <v>1920</v>
      </c>
      <c r="C18" s="4"/>
    </row>
    <row r="19" spans="1:3">
      <c r="A19" s="4"/>
      <c r="B19" s="6" t="s">
        <v>1921</v>
      </c>
      <c r="C19" s="4"/>
    </row>
    <row r="20" spans="1:3">
      <c r="A20" s="4"/>
      <c r="B20" s="6" t="s">
        <v>1922</v>
      </c>
      <c r="C20" s="4"/>
    </row>
    <row r="21" spans="1:3">
      <c r="A21" s="4"/>
      <c r="B21" s="6" t="s">
        <v>1923</v>
      </c>
      <c r="C21" s="4"/>
    </row>
    <row r="22" spans="1:3">
      <c r="A22" s="4"/>
      <c r="B22" s="6" t="s">
        <v>1924</v>
      </c>
      <c r="C22" s="4"/>
    </row>
    <row r="23" spans="1:3">
      <c r="A23" s="4"/>
      <c r="B23" s="6" t="s">
        <v>1925</v>
      </c>
      <c r="C23" s="4"/>
    </row>
    <row r="24" spans="1:3">
      <c r="A24" s="4"/>
      <c r="B24" s="6" t="s">
        <v>1926</v>
      </c>
      <c r="C24" s="4"/>
    </row>
    <row r="25" spans="1:3">
      <c r="A25" s="4"/>
      <c r="B25" s="6" t="s">
        <v>1927</v>
      </c>
      <c r="C25" s="4"/>
    </row>
    <row r="26" spans="1:3">
      <c r="A26" s="4"/>
      <c r="B26" s="6" t="s">
        <v>1928</v>
      </c>
      <c r="C26" s="4"/>
    </row>
    <row r="27" spans="1:3">
      <c r="A27" s="4"/>
      <c r="B27" s="6" t="s">
        <v>1929</v>
      </c>
      <c r="C27" s="4"/>
    </row>
    <row r="28" spans="1:3">
      <c r="A28" s="4"/>
      <c r="B28" s="6" t="s">
        <v>1930</v>
      </c>
      <c r="C28" s="4"/>
    </row>
    <row r="29" spans="1:3">
      <c r="A29" s="4"/>
      <c r="B29" s="6" t="s">
        <v>1931</v>
      </c>
      <c r="C29" s="4"/>
    </row>
    <row r="30" spans="1:3">
      <c r="A30" s="4"/>
      <c r="B30" s="6" t="s">
        <v>1932</v>
      </c>
      <c r="C30" s="4"/>
    </row>
    <row r="31" ht="36" spans="2:2">
      <c r="B31" s="7" t="s">
        <v>1933</v>
      </c>
    </row>
    <row r="32" ht="36" spans="2:2">
      <c r="B32" s="7" t="s">
        <v>1934</v>
      </c>
    </row>
    <row r="33" spans="2:2">
      <c r="B33" t="s">
        <v>1935</v>
      </c>
    </row>
    <row r="34" spans="2:2">
      <c r="B34" t="s">
        <v>1936</v>
      </c>
    </row>
    <row r="35" spans="2:2">
      <c r="B35" t="s">
        <v>1937</v>
      </c>
    </row>
    <row r="36" spans="2:2">
      <c r="B36" t="s">
        <v>1938</v>
      </c>
    </row>
    <row r="37" spans="2:2">
      <c r="B37" t="s">
        <v>1939</v>
      </c>
    </row>
    <row r="38" spans="2:2">
      <c r="B38" t="s">
        <v>1940</v>
      </c>
    </row>
    <row r="39" spans="2:2">
      <c r="B39" t="s">
        <v>1941</v>
      </c>
    </row>
    <row r="40" spans="2:2">
      <c r="B40" t="s">
        <v>1942</v>
      </c>
    </row>
    <row r="41" spans="2:2">
      <c r="B41" t="s">
        <v>1943</v>
      </c>
    </row>
    <row r="42" spans="2:2">
      <c r="B42" t="s">
        <v>1944</v>
      </c>
    </row>
    <row r="43" ht="18" spans="2:2">
      <c r="B43" s="8" t="s">
        <v>1945</v>
      </c>
    </row>
    <row r="44" ht="18" spans="2:2">
      <c r="B44" s="9" t="s">
        <v>1946</v>
      </c>
    </row>
    <row r="45" ht="36" spans="2:2">
      <c r="B45" s="9" t="s">
        <v>1947</v>
      </c>
    </row>
    <row r="46" ht="36" spans="2:2">
      <c r="B46" s="9" t="s">
        <v>1948</v>
      </c>
    </row>
    <row r="47" ht="18" spans="2:2">
      <c r="B47" s="9" t="s">
        <v>1949</v>
      </c>
    </row>
    <row r="48" ht="18" spans="2:2">
      <c r="B48" s="9" t="s">
        <v>1950</v>
      </c>
    </row>
    <row r="49" ht="18" spans="2:2">
      <c r="B49" s="9" t="s">
        <v>1951</v>
      </c>
    </row>
    <row r="50" spans="2:2">
      <c r="B50" t="s">
        <v>1952</v>
      </c>
    </row>
    <row r="51" spans="2:2">
      <c r="B51" t="s">
        <v>1953</v>
      </c>
    </row>
    <row r="52" spans="2:2">
      <c r="B52" t="s">
        <v>1954</v>
      </c>
    </row>
  </sheetData>
  <pageMargins left="0.7" right="0.7" top="0.75" bottom="0.75" header="0.3" footer="0.3"/>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
  <sheetViews>
    <sheetView workbookViewId="0">
      <selection activeCell="B2" sqref="B2"/>
    </sheetView>
  </sheetViews>
  <sheetFormatPr defaultColWidth="9" defaultRowHeight="14.5" outlineLevelCol="2"/>
  <cols>
    <col min="2" max="2" width="48.7272727272727" customWidth="1"/>
  </cols>
  <sheetData>
    <row r="1" spans="1:3">
      <c r="A1" s="1" t="s">
        <v>0</v>
      </c>
      <c r="B1" s="1" t="s">
        <v>1</v>
      </c>
      <c r="C1" s="1" t="s">
        <v>2</v>
      </c>
    </row>
  </sheetData>
  <pageMargins left="0.7" right="0.7" top="0.75" bottom="0.75" header="0.3" footer="0.3"/>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
  <sheetViews>
    <sheetView workbookViewId="0">
      <selection activeCell="C4" sqref="C4"/>
    </sheetView>
  </sheetViews>
  <sheetFormatPr defaultColWidth="9" defaultRowHeight="14.5" outlineLevelRow="4" outlineLevelCol="2"/>
  <cols>
    <col min="2" max="2" width="49.0909090909091" customWidth="1"/>
    <col min="3" max="3" width="62.1818181818182" customWidth="1"/>
  </cols>
  <sheetData>
    <row r="1" spans="1:3">
      <c r="A1" s="1" t="s">
        <v>0</v>
      </c>
      <c r="B1" s="1" t="s">
        <v>1</v>
      </c>
      <c r="C1" s="1" t="s">
        <v>2</v>
      </c>
    </row>
    <row r="2" spans="1:3">
      <c r="A2">
        <v>1</v>
      </c>
      <c r="B2" t="s">
        <v>1955</v>
      </c>
      <c r="C2" t="s">
        <v>1956</v>
      </c>
    </row>
    <row r="3" spans="1:3">
      <c r="A3">
        <v>2</v>
      </c>
      <c r="B3" t="s">
        <v>1957</v>
      </c>
      <c r="C3" t="s">
        <v>1958</v>
      </c>
    </row>
    <row r="4" spans="1:1">
      <c r="A4">
        <v>3</v>
      </c>
    </row>
    <row r="5" spans="1:1">
      <c r="A5">
        <v>4</v>
      </c>
    </row>
  </sheetData>
  <pageMargins left="0.7" right="0.7" top="0.75" bottom="0.75" header="0.3" footer="0.3"/>
  <headerFooter/>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
  <sheetViews>
    <sheetView workbookViewId="0">
      <selection activeCell="A1" sqref="A1:C1"/>
    </sheetView>
  </sheetViews>
  <sheetFormatPr defaultColWidth="9" defaultRowHeight="14.5" outlineLevelCol="2"/>
  <sheetData>
    <row r="1" spans="1:3">
      <c r="A1" s="1" t="s">
        <v>0</v>
      </c>
      <c r="B1" s="1" t="s">
        <v>1</v>
      </c>
      <c r="C1" s="1" t="s">
        <v>2</v>
      </c>
    </row>
  </sheetData>
  <pageMargins left="0.7" right="0.7" top="0.75" bottom="0.75" header="0.3" footer="0.3"/>
  <headerFooter/>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
  <sheetViews>
    <sheetView workbookViewId="0">
      <selection activeCell="A1" sqref="A1:C1"/>
    </sheetView>
  </sheetViews>
  <sheetFormatPr defaultColWidth="9" defaultRowHeight="14.5" outlineLevelCol="2"/>
  <sheetData>
    <row r="1" spans="1:3">
      <c r="A1" s="1" t="s">
        <v>0</v>
      </c>
      <c r="B1" s="1" t="s">
        <v>1</v>
      </c>
      <c r="C1" s="1" t="s">
        <v>2</v>
      </c>
    </row>
  </sheetData>
  <pageMargins left="0.7" right="0.7" top="0.75" bottom="0.75" header="0.3" footer="0.3"/>
  <headerFooter/>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
  <sheetViews>
    <sheetView workbookViewId="0">
      <selection activeCell="A1" sqref="A1:C1"/>
    </sheetView>
  </sheetViews>
  <sheetFormatPr defaultColWidth="9" defaultRowHeight="14.5" outlineLevelCol="2"/>
  <sheetData>
    <row r="1" spans="1:3">
      <c r="A1" s="1" t="s">
        <v>0</v>
      </c>
      <c r="B1" s="1" t="s">
        <v>1</v>
      </c>
      <c r="C1" s="1" t="s">
        <v>2</v>
      </c>
    </row>
  </sheetData>
  <pageMargins left="0.7" right="0.7" top="0.75" bottom="0.75" header="0.3" footer="0.3"/>
  <headerFooter/>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
  <sheetViews>
    <sheetView workbookViewId="0">
      <selection activeCell="A1" sqref="A1:C1"/>
    </sheetView>
  </sheetViews>
  <sheetFormatPr defaultColWidth="9" defaultRowHeight="14.5" outlineLevelCol="2"/>
  <sheetData>
    <row r="1" spans="1:3">
      <c r="A1" s="1" t="s">
        <v>0</v>
      </c>
      <c r="B1" s="1" t="s">
        <v>1</v>
      </c>
      <c r="C1" s="1" t="s">
        <v>2</v>
      </c>
    </row>
  </sheetData>
  <pageMargins left="0.7" right="0.7" top="0.75" bottom="0.75" header="0.3" footer="0.3"/>
  <headerFooter/>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
  <sheetViews>
    <sheetView workbookViewId="0">
      <selection activeCell="A1" sqref="A1:C1"/>
    </sheetView>
  </sheetViews>
  <sheetFormatPr defaultColWidth="9" defaultRowHeight="14.5" outlineLevelCol="2"/>
  <sheetData>
    <row r="1" spans="1:3">
      <c r="A1" s="1" t="s">
        <v>0</v>
      </c>
      <c r="B1" s="1" t="s">
        <v>1</v>
      </c>
      <c r="C1" s="1" t="s">
        <v>2</v>
      </c>
    </row>
  </sheetData>
  <pageMargins left="0.7" right="0.7" top="0.75" bottom="0.75" header="0.3" footer="0.3"/>
  <headerFooter/>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
  <sheetViews>
    <sheetView topLeftCell="B1" workbookViewId="0">
      <selection activeCell="B5" sqref="B5"/>
    </sheetView>
  </sheetViews>
  <sheetFormatPr defaultColWidth="9" defaultRowHeight="14.5" outlineLevelRow="3" outlineLevelCol="2"/>
  <cols>
    <col min="2" max="2" width="42.3636363636364" customWidth="1"/>
    <col min="3" max="3" width="255.636363636364" customWidth="1"/>
  </cols>
  <sheetData>
    <row r="1" spans="1:3">
      <c r="A1" s="1" t="s">
        <v>0</v>
      </c>
      <c r="B1" s="1" t="s">
        <v>1</v>
      </c>
      <c r="C1" s="1" t="s">
        <v>2</v>
      </c>
    </row>
    <row r="2" spans="2:3">
      <c r="B2" t="s">
        <v>1959</v>
      </c>
      <c r="C2" t="s">
        <v>1960</v>
      </c>
    </row>
    <row r="3" ht="58" spans="2:3">
      <c r="B3" t="s">
        <v>1961</v>
      </c>
      <c r="C3" s="2" t="s">
        <v>1962</v>
      </c>
    </row>
    <row r="4" ht="58" spans="2:3">
      <c r="B4" t="s">
        <v>1963</v>
      </c>
      <c r="C4" s="2" t="s">
        <v>1964</v>
      </c>
    </row>
  </sheetData>
  <pageMargins left="0.7" right="0.7" top="0.75" bottom="0.75" header="0.3" footer="0.3"/>
  <headerFooter/>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
  <sheetViews>
    <sheetView workbookViewId="0">
      <selection activeCell="A1" sqref="A1:C1"/>
    </sheetView>
  </sheetViews>
  <sheetFormatPr defaultColWidth="9" defaultRowHeight="14.5" outlineLevelCol="2"/>
  <sheetData>
    <row r="1" spans="1:3">
      <c r="A1" s="1" t="s">
        <v>0</v>
      </c>
      <c r="B1" s="1" t="s">
        <v>1</v>
      </c>
      <c r="C1" s="1" t="s">
        <v>2</v>
      </c>
    </row>
  </sheetData>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99"/>
  <sheetViews>
    <sheetView zoomScale="108" zoomScaleNormal="108" topLeftCell="A188" workbookViewId="0">
      <selection activeCell="B188" sqref="B188"/>
    </sheetView>
  </sheetViews>
  <sheetFormatPr defaultColWidth="59.1818181818182" defaultRowHeight="14.5" outlineLevelCol="2"/>
  <cols>
    <col min="1" max="1" width="4.63636363636364" customWidth="1"/>
    <col min="2" max="2" width="84.8454545454545" customWidth="1"/>
    <col min="3" max="3" width="97.9727272727273" customWidth="1"/>
  </cols>
  <sheetData>
    <row r="1" spans="1:3">
      <c r="A1" s="29" t="s">
        <v>0</v>
      </c>
      <c r="B1" s="29" t="s">
        <v>1</v>
      </c>
      <c r="C1" s="29" t="s">
        <v>2</v>
      </c>
    </row>
    <row r="2" ht="29" spans="1:3">
      <c r="A2" s="23">
        <v>1</v>
      </c>
      <c r="B2" s="23" t="s">
        <v>127</v>
      </c>
      <c r="C2" s="24" t="s">
        <v>128</v>
      </c>
    </row>
    <row r="3" ht="246.5" spans="1:3">
      <c r="A3" s="23">
        <v>2</v>
      </c>
      <c r="B3" s="23" t="s">
        <v>129</v>
      </c>
      <c r="C3" s="30" t="s">
        <v>130</v>
      </c>
    </row>
    <row r="4" ht="29" spans="1:3">
      <c r="A4" s="23">
        <v>3</v>
      </c>
      <c r="B4" s="23" t="s">
        <v>131</v>
      </c>
      <c r="C4" s="31" t="s">
        <v>132</v>
      </c>
    </row>
    <row r="5" ht="29" spans="1:3">
      <c r="A5" s="23">
        <v>4</v>
      </c>
      <c r="B5" s="23" t="s">
        <v>133</v>
      </c>
      <c r="C5" s="31" t="s">
        <v>134</v>
      </c>
    </row>
    <row r="6" ht="29" spans="1:3">
      <c r="A6" s="23">
        <v>5</v>
      </c>
      <c r="B6" s="23" t="s">
        <v>135</v>
      </c>
      <c r="C6" s="31" t="s">
        <v>136</v>
      </c>
    </row>
    <row r="7" ht="130.5" spans="1:3">
      <c r="A7" s="23">
        <v>6</v>
      </c>
      <c r="B7" s="31" t="s">
        <v>137</v>
      </c>
      <c r="C7" s="31" t="s">
        <v>138</v>
      </c>
    </row>
    <row r="8" ht="227" customHeight="1" spans="1:3">
      <c r="A8" s="23">
        <v>12</v>
      </c>
      <c r="B8" s="23" t="s">
        <v>139</v>
      </c>
      <c r="C8" s="31" t="str">
        <f>_xlfn.DISPIMG("ID_ADED5AC2B33B4CE9BAA47E2B1CD34305",1)</f>
        <v>=DISPIMG("ID_ADED5AC2B33B4CE9BAA47E2B1CD34305",1)</v>
      </c>
    </row>
    <row r="9" ht="227" customHeight="1" spans="1:3">
      <c r="A9" s="23">
        <v>13</v>
      </c>
      <c r="B9" s="24" t="s">
        <v>140</v>
      </c>
      <c r="C9" s="31" t="str">
        <f>_xlfn.DISPIMG("ID_D68CCBED7D6149C8AB7D806B7174392C",1)</f>
        <v>=DISPIMG("ID_D68CCBED7D6149C8AB7D806B7174392C",1)</v>
      </c>
    </row>
    <row r="10" ht="227" customHeight="1" spans="1:3">
      <c r="A10" s="23">
        <v>14</v>
      </c>
      <c r="B10" s="24" t="s">
        <v>141</v>
      </c>
      <c r="C10" s="31" t="str">
        <f>_xlfn.DISPIMG("ID_7F29C01342224B699255EBB73D605070",1)</f>
        <v>=DISPIMG("ID_7F29C01342224B699255EBB73D605070",1)</v>
      </c>
    </row>
    <row r="11" ht="227" customHeight="1" spans="1:3">
      <c r="A11" s="23">
        <v>15</v>
      </c>
      <c r="B11" s="24" t="s">
        <v>142</v>
      </c>
      <c r="C11" s="31" t="str">
        <f>_xlfn.DISPIMG("ID_C10B7B4964554685A8A8AA8866B05AA6",1)</f>
        <v>=DISPIMG("ID_C10B7B4964554685A8A8AA8866B05AA6",1)</v>
      </c>
    </row>
    <row r="12" ht="29" spans="1:3">
      <c r="A12" s="23">
        <v>16</v>
      </c>
      <c r="B12" s="23" t="s">
        <v>143</v>
      </c>
      <c r="C12" s="24" t="s">
        <v>144</v>
      </c>
    </row>
    <row r="13" spans="1:3">
      <c r="A13" s="23">
        <v>17</v>
      </c>
      <c r="B13" s="23" t="s">
        <v>145</v>
      </c>
      <c r="C13" s="24" t="s">
        <v>146</v>
      </c>
    </row>
    <row r="14" ht="229" customHeight="1" spans="1:3">
      <c r="A14" s="23">
        <v>18</v>
      </c>
      <c r="B14" s="23" t="s">
        <v>147</v>
      </c>
      <c r="C14" s="24" t="str">
        <f>_xlfn.DISPIMG("ID_B7E264FE573C43EDB5C6EA9F86B243F6",1)</f>
        <v>=DISPIMG("ID_B7E264FE573C43EDB5C6EA9F86B243F6",1)</v>
      </c>
    </row>
    <row r="15" spans="1:3">
      <c r="A15" s="23">
        <v>19</v>
      </c>
      <c r="B15" s="24"/>
      <c r="C15" s="31"/>
    </row>
    <row r="16" spans="1:3">
      <c r="A16" s="23">
        <v>20</v>
      </c>
      <c r="B16" s="23"/>
      <c r="C16" s="31"/>
    </row>
    <row r="17" spans="1:3">
      <c r="A17" s="23">
        <v>21</v>
      </c>
      <c r="B17" s="23"/>
      <c r="C17" s="24"/>
    </row>
    <row r="18" ht="206" customHeight="1" spans="1:3">
      <c r="A18" s="23">
        <v>22</v>
      </c>
      <c r="B18" s="23" t="s">
        <v>148</v>
      </c>
      <c r="C18" s="24" t="str">
        <f>_xlfn.DISPIMG("ID_5BDE0E1C1F20437F96E9C9190591392C",1)</f>
        <v>=DISPIMG("ID_5BDE0E1C1F20437F96E9C9190591392C",1)</v>
      </c>
    </row>
    <row r="19" spans="1:3">
      <c r="A19" s="23">
        <v>23</v>
      </c>
      <c r="B19" s="23" t="s">
        <v>149</v>
      </c>
      <c r="C19" s="24" t="s">
        <v>150</v>
      </c>
    </row>
    <row r="20" spans="1:3">
      <c r="A20" s="23">
        <v>24</v>
      </c>
      <c r="B20" s="23" t="s">
        <v>151</v>
      </c>
      <c r="C20" s="24" t="s">
        <v>152</v>
      </c>
    </row>
    <row r="21" spans="1:3">
      <c r="A21" s="23">
        <v>25</v>
      </c>
      <c r="B21" s="23" t="s">
        <v>153</v>
      </c>
      <c r="C21" s="24" t="s">
        <v>154</v>
      </c>
    </row>
    <row r="22" spans="1:3">
      <c r="A22" s="23">
        <v>26</v>
      </c>
      <c r="B22" s="23" t="s">
        <v>155</v>
      </c>
      <c r="C22" s="24" t="s">
        <v>156</v>
      </c>
    </row>
    <row r="23" spans="1:3">
      <c r="A23" s="23">
        <v>27</v>
      </c>
      <c r="B23" s="23" t="s">
        <v>157</v>
      </c>
      <c r="C23" s="24" t="s">
        <v>158</v>
      </c>
    </row>
    <row r="24" spans="1:3">
      <c r="A24" s="23">
        <v>28</v>
      </c>
      <c r="B24" s="23" t="s">
        <v>159</v>
      </c>
      <c r="C24" s="24" t="s">
        <v>160</v>
      </c>
    </row>
    <row r="25" ht="58" spans="1:3">
      <c r="A25" s="23">
        <v>18</v>
      </c>
      <c r="B25" s="24" t="s">
        <v>161</v>
      </c>
      <c r="C25" s="24" t="s">
        <v>162</v>
      </c>
    </row>
    <row r="26" ht="43.5" spans="1:3">
      <c r="A26" s="23">
        <v>19</v>
      </c>
      <c r="B26" s="24" t="s">
        <v>163</v>
      </c>
      <c r="C26" s="24" t="s">
        <v>164</v>
      </c>
    </row>
    <row r="27" ht="43.5" spans="1:3">
      <c r="A27" s="23">
        <v>20</v>
      </c>
      <c r="B27" s="24" t="s">
        <v>165</v>
      </c>
      <c r="C27" s="24" t="s">
        <v>166</v>
      </c>
    </row>
    <row r="28" ht="43.5" spans="1:3">
      <c r="A28" s="23">
        <v>21</v>
      </c>
      <c r="B28" s="24" t="s">
        <v>167</v>
      </c>
      <c r="C28" s="24" t="s">
        <v>168</v>
      </c>
    </row>
    <row r="29" ht="43.5" spans="1:3">
      <c r="A29" s="23">
        <v>22</v>
      </c>
      <c r="B29" s="24" t="s">
        <v>169</v>
      </c>
      <c r="C29" s="24" t="s">
        <v>170</v>
      </c>
    </row>
    <row r="30" ht="43.5" spans="1:3">
      <c r="A30" s="23">
        <v>23</v>
      </c>
      <c r="B30" s="24" t="s">
        <v>171</v>
      </c>
      <c r="C30" s="24" t="s">
        <v>172</v>
      </c>
    </row>
    <row r="31" ht="43.5" spans="1:3">
      <c r="A31" s="23">
        <v>24</v>
      </c>
      <c r="B31" s="24" t="s">
        <v>173</v>
      </c>
      <c r="C31" s="24" t="s">
        <v>174</v>
      </c>
    </row>
    <row r="32" ht="72.5" spans="1:3">
      <c r="A32" s="23"/>
      <c r="B32" s="24" t="s">
        <v>175</v>
      </c>
      <c r="C32" s="30" t="s">
        <v>176</v>
      </c>
    </row>
    <row r="33" ht="87" spans="1:3">
      <c r="A33" s="23">
        <v>25</v>
      </c>
      <c r="B33" s="24" t="s">
        <v>177</v>
      </c>
      <c r="C33" s="24" t="s">
        <v>178</v>
      </c>
    </row>
    <row r="34" ht="409.5" spans="1:3">
      <c r="A34" s="23">
        <v>26</v>
      </c>
      <c r="B34" s="24" t="s">
        <v>179</v>
      </c>
      <c r="C34" s="24" t="str">
        <f>_xlfn.DISPIMG("ID_C874E27552E64258860EFDFE4501FACE",1)</f>
        <v>=DISPIMG("ID_C874E27552E64258860EFDFE4501FACE",1)</v>
      </c>
    </row>
    <row r="35" ht="409.5" spans="1:3">
      <c r="A35" s="23">
        <v>27</v>
      </c>
      <c r="B35" s="24" t="s">
        <v>180</v>
      </c>
      <c r="C35" s="24" t="str">
        <f>_xlfn.DISPIMG("ID_0F2D9536467949C189AD7A9E4FFFD938",1)</f>
        <v>=DISPIMG("ID_0F2D9536467949C189AD7A9E4FFFD938",1)</v>
      </c>
    </row>
    <row r="36" ht="409.5" spans="1:3">
      <c r="A36" s="23">
        <v>28</v>
      </c>
      <c r="B36" s="24" t="s">
        <v>181</v>
      </c>
      <c r="C36" s="24" t="str">
        <f>_xlfn.DISPIMG("ID_9D21946D1A244392A2D1D6DB96BFC68A",1)</f>
        <v>=DISPIMG("ID_9D21946D1A244392A2D1D6DB96BFC68A",1)</v>
      </c>
    </row>
    <row r="37" ht="409.5" spans="1:3">
      <c r="A37" s="23">
        <v>29</v>
      </c>
      <c r="B37" s="24" t="s">
        <v>182</v>
      </c>
      <c r="C37" s="24" t="str">
        <f>_xlfn.DISPIMG("ID_454E937F357A490D893B60ED8FF25F15",1)</f>
        <v>=DISPIMG("ID_454E937F357A490D893B60ED8FF25F15",1)</v>
      </c>
    </row>
    <row r="38" ht="384.9" spans="1:3">
      <c r="A38" s="23">
        <v>30</v>
      </c>
      <c r="B38" s="24" t="s">
        <v>183</v>
      </c>
      <c r="C38" s="24" t="str">
        <f>_xlfn.DISPIMG("ID_FD58C54B06B8473BAA9709B8918AFDEE",1)</f>
        <v>=DISPIMG("ID_FD58C54B06B8473BAA9709B8918AFDEE",1)</v>
      </c>
    </row>
    <row r="39" ht="94" customHeight="1" spans="1:3">
      <c r="A39" s="23">
        <v>31</v>
      </c>
      <c r="B39" s="24" t="s">
        <v>184</v>
      </c>
      <c r="C39" s="24" t="str">
        <f>_xlfn.DISPIMG("ID_E6957F7849D642F3AF608062D95B2840",1)</f>
        <v>=DISPIMG("ID_E6957F7849D642F3AF608062D95B2840",1)</v>
      </c>
    </row>
    <row r="40" ht="304.5" spans="1:3">
      <c r="A40" s="23">
        <v>33</v>
      </c>
      <c r="B40" s="23" t="s">
        <v>185</v>
      </c>
      <c r="C40" s="30" t="s">
        <v>186</v>
      </c>
    </row>
    <row r="41" ht="161" customHeight="1" spans="1:3">
      <c r="A41" s="23">
        <v>34</v>
      </c>
      <c r="B41" s="23" t="s">
        <v>187</v>
      </c>
      <c r="C41" s="24" t="str">
        <f>_xlfn.DISPIMG("ID_8ED52CF0BC4041F9A8436A797295593B",1)</f>
        <v>=DISPIMG("ID_8ED52CF0BC4041F9A8436A797295593B",1)</v>
      </c>
    </row>
    <row r="42" ht="330" customHeight="1" spans="1:3">
      <c r="A42" s="23">
        <v>35</v>
      </c>
      <c r="B42" s="24" t="s">
        <v>188</v>
      </c>
      <c r="C42" s="24" t="str">
        <f>_xlfn.DISPIMG("ID_848CAA19605745E3918CF370C83CE51F",1)</f>
        <v>=DISPIMG("ID_848CAA19605745E3918CF370C83CE51F",1)</v>
      </c>
    </row>
    <row r="43" ht="330" customHeight="1" spans="1:3">
      <c r="A43" s="23"/>
      <c r="B43" s="24" t="s">
        <v>189</v>
      </c>
      <c r="C43" s="24" t="str">
        <f>_xlfn.DISPIMG("ID_FA0B49D0A3F645BAB9EC64865C4AC37E",1)</f>
        <v>=DISPIMG("ID_FA0B49D0A3F645BAB9EC64865C4AC37E",1)</v>
      </c>
    </row>
    <row r="44" ht="161" customHeight="1" spans="1:3">
      <c r="A44" s="23">
        <v>35</v>
      </c>
      <c r="B44" s="32" t="s">
        <v>190</v>
      </c>
      <c r="C44" s="24" t="str">
        <f>_xlfn.DISPIMG("ID_3B0356748D29417882A53B60D4E69FFC",1)</f>
        <v>=DISPIMG("ID_3B0356748D29417882A53B60D4E69FFC",1)</v>
      </c>
    </row>
    <row r="45" ht="161" customHeight="1" spans="1:3">
      <c r="A45" s="23">
        <v>37</v>
      </c>
      <c r="B45" s="32" t="s">
        <v>191</v>
      </c>
      <c r="C45" s="24" t="str">
        <f>_xlfn.DISPIMG("ID_08CDD7397C4946999E85A7C0A5C3E83A",1)</f>
        <v>=DISPIMG("ID_08CDD7397C4946999E85A7C0A5C3E83A",1)</v>
      </c>
    </row>
    <row r="46" ht="107" customHeight="1" spans="1:3">
      <c r="A46" s="23">
        <v>41</v>
      </c>
      <c r="B46" s="23" t="s">
        <v>192</v>
      </c>
      <c r="C46" s="24" t="str">
        <f>_xlfn.DISPIMG("ID_C0C218C9DBD747FB9A169B0900D8AD13",1)</f>
        <v>=DISPIMG("ID_C0C218C9DBD747FB9A169B0900D8AD13",1)</v>
      </c>
    </row>
    <row r="47" ht="78" customHeight="1" spans="1:3">
      <c r="A47" s="23">
        <v>42</v>
      </c>
      <c r="B47" s="23" t="s">
        <v>193</v>
      </c>
      <c r="C47" s="24" t="s">
        <v>194</v>
      </c>
    </row>
    <row r="48" ht="133" customHeight="1" spans="1:3">
      <c r="A48" s="23">
        <v>43</v>
      </c>
      <c r="B48" s="23" t="s">
        <v>195</v>
      </c>
      <c r="C48" s="24" t="str">
        <f>_xlfn.DISPIMG("ID_3955A16CFDAA40ACAB8B0EDD51371455",1)</f>
        <v>=DISPIMG("ID_3955A16CFDAA40ACAB8B0EDD51371455",1)</v>
      </c>
    </row>
    <row r="49" ht="183" customHeight="1" spans="1:3">
      <c r="A49" s="23">
        <v>44</v>
      </c>
      <c r="B49" s="23" t="s">
        <v>196</v>
      </c>
      <c r="C49" s="24" t="str">
        <f>_xlfn.DISPIMG("ID_A8C5855F06A840C49BABDEB8A540DE66",1)</f>
        <v>=DISPIMG("ID_A8C5855F06A840C49BABDEB8A540DE66",1)</v>
      </c>
    </row>
    <row r="50" ht="183" customHeight="1" spans="1:3">
      <c r="A50" s="23"/>
      <c r="B50" s="23" t="s">
        <v>197</v>
      </c>
      <c r="C50" s="24" t="str">
        <f>_xlfn.DISPIMG("ID_4B5980EE8B1346EBA799A22588B79150",1)</f>
        <v>=DISPIMG("ID_4B5980EE8B1346EBA799A22588B79150",1)</v>
      </c>
    </row>
    <row r="51" ht="101.5" spans="1:3">
      <c r="A51" s="23">
        <v>45</v>
      </c>
      <c r="B51" s="23" t="s">
        <v>198</v>
      </c>
      <c r="C51" s="31" t="s">
        <v>199</v>
      </c>
    </row>
    <row r="52" ht="155" customHeight="1" spans="1:3">
      <c r="A52" s="23">
        <v>46</v>
      </c>
      <c r="B52" s="24" t="s">
        <v>200</v>
      </c>
      <c r="C52" s="24" t="str">
        <f>_xlfn.DISPIMG("ID_4B07D37B2B4B40089EC73113E9A989F0",1)</f>
        <v>=DISPIMG("ID_4B07D37B2B4B40089EC73113E9A989F0",1)</v>
      </c>
    </row>
    <row r="53" spans="1:3">
      <c r="A53" s="23">
        <v>47</v>
      </c>
      <c r="B53" s="23"/>
      <c r="C53" s="31"/>
    </row>
    <row r="54" ht="231" customHeight="1" spans="1:3">
      <c r="A54" s="23">
        <v>48</v>
      </c>
      <c r="B54" s="23" t="s">
        <v>201</v>
      </c>
      <c r="C54" s="24" t="str">
        <f>_xlfn.DISPIMG("ID_AB335092D4304E57BBA4F1E4B9907079",1)</f>
        <v>=DISPIMG("ID_AB335092D4304E57BBA4F1E4B9907079",1)</v>
      </c>
    </row>
    <row r="55" ht="43.5" spans="1:3">
      <c r="A55" s="23">
        <v>49</v>
      </c>
      <c r="B55" s="23" t="s">
        <v>202</v>
      </c>
      <c r="C55" s="24" t="s">
        <v>203</v>
      </c>
    </row>
    <row r="56" ht="188.5" spans="1:3">
      <c r="A56" s="23">
        <v>50</v>
      </c>
      <c r="B56" s="23" t="s">
        <v>204</v>
      </c>
      <c r="C56" s="31" t="s">
        <v>205</v>
      </c>
    </row>
    <row r="57" ht="72.5" spans="1:3">
      <c r="A57" s="23">
        <v>51</v>
      </c>
      <c r="B57" s="23" t="s">
        <v>206</v>
      </c>
      <c r="C57" s="24" t="s">
        <v>207</v>
      </c>
    </row>
    <row r="58" ht="116" spans="1:3">
      <c r="A58" s="23">
        <v>52</v>
      </c>
      <c r="B58" s="23" t="s">
        <v>208</v>
      </c>
      <c r="C58" s="24" t="s">
        <v>209</v>
      </c>
    </row>
    <row r="59" ht="116" spans="1:3">
      <c r="A59" s="23">
        <v>53</v>
      </c>
      <c r="B59" s="23" t="s">
        <v>210</v>
      </c>
      <c r="C59" s="24" t="s">
        <v>211</v>
      </c>
    </row>
    <row r="60" ht="409" customHeight="1" spans="1:3">
      <c r="A60" s="23">
        <v>54</v>
      </c>
      <c r="B60" s="23" t="s">
        <v>212</v>
      </c>
      <c r="C60" s="30" t="str">
        <f>_xlfn.DISPIMG("ID_83242B8D0A774EC392DC9B2A3FAD2B28",1)</f>
        <v>=DISPIMG("ID_83242B8D0A774EC392DC9B2A3FAD2B28",1)</v>
      </c>
    </row>
    <row r="61" ht="116" spans="1:3">
      <c r="A61" s="23"/>
      <c r="B61" s="23" t="s">
        <v>213</v>
      </c>
      <c r="C61" s="24" t="s">
        <v>214</v>
      </c>
    </row>
    <row r="62" ht="162" customHeight="1" spans="1:3">
      <c r="A62" s="23"/>
      <c r="B62" s="24" t="s">
        <v>215</v>
      </c>
      <c r="C62" s="24" t="str">
        <f>_xlfn.DISPIMG("ID_A0692CFAF7EC4A349851777EF7846D0C",1)</f>
        <v>=DISPIMG("ID_A0692CFAF7EC4A349851777EF7846D0C",1)</v>
      </c>
    </row>
    <row r="63" ht="162" customHeight="1" spans="1:3">
      <c r="A63" s="23"/>
      <c r="B63" s="24" t="s">
        <v>216</v>
      </c>
      <c r="C63" s="24" t="s">
        <v>217</v>
      </c>
    </row>
    <row r="64" ht="162" customHeight="1" spans="1:3">
      <c r="A64" s="23"/>
      <c r="B64" s="24" t="s">
        <v>218</v>
      </c>
      <c r="C64" s="24" t="s">
        <v>219</v>
      </c>
    </row>
    <row r="65" ht="162" customHeight="1" spans="1:3">
      <c r="A65" s="23"/>
      <c r="B65" s="24" t="s">
        <v>220</v>
      </c>
      <c r="C65" s="24" t="s">
        <v>221</v>
      </c>
    </row>
    <row r="66" ht="217" customHeight="1" spans="1:3">
      <c r="A66" s="23"/>
      <c r="B66" s="23" t="s">
        <v>222</v>
      </c>
      <c r="C66" s="24" t="str">
        <f>_xlfn.DISPIMG("ID_8225548F5A5E4E568761EF38371B86CF",1)</f>
        <v>=DISPIMG("ID_8225548F5A5E4E568761EF38371B86CF",1)</v>
      </c>
    </row>
    <row r="67" ht="43.5" spans="1:3">
      <c r="A67" s="23">
        <v>55</v>
      </c>
      <c r="B67" s="23" t="s">
        <v>223</v>
      </c>
      <c r="C67" s="24" t="s">
        <v>224</v>
      </c>
    </row>
    <row r="68" ht="216" customHeight="1" spans="1:3">
      <c r="A68" s="23">
        <v>56</v>
      </c>
      <c r="B68" s="23" t="s">
        <v>225</v>
      </c>
      <c r="C68" s="24" t="str">
        <f>_xlfn.DISPIMG("ID_9171F2BE08AD455CAFB8DECE27213199",1)</f>
        <v>=DISPIMG("ID_9171F2BE08AD455CAFB8DECE27213199",1)</v>
      </c>
    </row>
    <row r="69" ht="43.5" spans="1:3">
      <c r="A69" s="23">
        <v>57</v>
      </c>
      <c r="B69" s="23" t="s">
        <v>226</v>
      </c>
      <c r="C69" s="24" t="s">
        <v>227</v>
      </c>
    </row>
    <row r="70" spans="1:3">
      <c r="A70" s="23">
        <v>58</v>
      </c>
      <c r="B70" s="24"/>
      <c r="C70" s="24"/>
    </row>
    <row r="71" ht="210" customHeight="1" spans="1:3">
      <c r="A71" s="23">
        <v>59</v>
      </c>
      <c r="B71" s="23" t="s">
        <v>228</v>
      </c>
      <c r="C71" s="24" t="str">
        <f>_xlfn.DISPIMG("ID_FDED4AADF0DF41CCA32AA22BE2A6099C",1)</f>
        <v>=DISPIMG("ID_FDED4AADF0DF41CCA32AA22BE2A6099C",1)</v>
      </c>
    </row>
    <row r="72" ht="29" spans="1:3">
      <c r="A72" s="23">
        <v>60</v>
      </c>
      <c r="B72" s="23" t="s">
        <v>229</v>
      </c>
      <c r="C72" s="24" t="s">
        <v>230</v>
      </c>
    </row>
    <row r="73" spans="1:3">
      <c r="A73" s="23">
        <v>61</v>
      </c>
      <c r="B73" s="23" t="s">
        <v>231</v>
      </c>
      <c r="C73" s="24" t="s">
        <v>232</v>
      </c>
    </row>
    <row r="74" ht="260" customHeight="1" spans="1:3">
      <c r="A74" s="23">
        <v>62</v>
      </c>
      <c r="B74" s="23" t="s">
        <v>233</v>
      </c>
      <c r="C74" s="24" t="str">
        <f>_xlfn.DISPIMG("ID_E398B7D8A24A4BC8A1BC0E3AB99D6FFD",1)</f>
        <v>=DISPIMG("ID_E398B7D8A24A4BC8A1BC0E3AB99D6FFD",1)</v>
      </c>
    </row>
    <row r="75" ht="43.5" spans="1:3">
      <c r="A75" s="23">
        <v>63</v>
      </c>
      <c r="B75" s="23" t="s">
        <v>234</v>
      </c>
      <c r="C75" s="24" t="s">
        <v>235</v>
      </c>
    </row>
    <row r="76" ht="175" customHeight="1" spans="1:3">
      <c r="A76" s="23">
        <v>64</v>
      </c>
      <c r="B76" s="23" t="s">
        <v>236</v>
      </c>
      <c r="C76" s="24" t="str">
        <f>_xlfn.DISPIMG("ID_3E4AA01E2E2C45FB960DB6616352BF35",1)</f>
        <v>=DISPIMG("ID_3E4AA01E2E2C45FB960DB6616352BF35",1)</v>
      </c>
    </row>
    <row r="77" ht="241" customHeight="1" spans="1:3">
      <c r="A77" s="23">
        <v>65</v>
      </c>
      <c r="B77" s="23" t="s">
        <v>237</v>
      </c>
      <c r="C77" s="24" t="str">
        <f>_xlfn.DISPIMG("ID_D1D2EF4F18E447F5ADE2EDCB1BBDC130",1)</f>
        <v>=DISPIMG("ID_D1D2EF4F18E447F5ADE2EDCB1BBDC130",1)</v>
      </c>
    </row>
    <row r="78" ht="250" customHeight="1" spans="1:3">
      <c r="A78" s="23">
        <v>66</v>
      </c>
      <c r="B78" s="23" t="s">
        <v>238</v>
      </c>
      <c r="C78" s="23" t="str">
        <f>_xlfn.DISPIMG("ID_4D64387519474D21A3AC287550C7940B",1)</f>
        <v>=DISPIMG("ID_4D64387519474D21A3AC287550C7940B",1)</v>
      </c>
    </row>
    <row r="79" ht="43.5" spans="1:3">
      <c r="A79" s="23">
        <v>67</v>
      </c>
      <c r="B79" s="23" t="s">
        <v>239</v>
      </c>
      <c r="C79" s="30" t="s">
        <v>240</v>
      </c>
    </row>
    <row r="80" spans="1:3">
      <c r="A80" s="23"/>
      <c r="B80" s="33"/>
      <c r="C80" s="30"/>
    </row>
    <row r="81" ht="129" customHeight="1" spans="1:3">
      <c r="A81" s="23">
        <v>69</v>
      </c>
      <c r="B81" s="23" t="s">
        <v>241</v>
      </c>
      <c r="C81" s="24" t="str">
        <f>_xlfn.DISPIMG("ID_4F491B5AFBFE40F6A9D39F36310D7F27",1)</f>
        <v>=DISPIMG("ID_4F491B5AFBFE40F6A9D39F36310D7F27",1)</v>
      </c>
    </row>
    <row r="82" ht="115" customHeight="1" spans="1:3">
      <c r="A82" s="23">
        <v>70</v>
      </c>
      <c r="B82" s="23" t="s">
        <v>242</v>
      </c>
      <c r="C82" s="24" t="str">
        <f>_xlfn.DISPIMG("ID_2AB8AAABEDE746CCBCA26EF6481606B4",1)</f>
        <v>=DISPIMG("ID_2AB8AAABEDE746CCBCA26EF6481606B4",1)</v>
      </c>
    </row>
    <row r="83" ht="217" customHeight="1" spans="1:3">
      <c r="A83" s="23">
        <v>71</v>
      </c>
      <c r="B83" s="23" t="s">
        <v>243</v>
      </c>
      <c r="C83" s="24" t="str">
        <f>_xlfn.DISPIMG("ID_706F2F1BE1AF44DE9FE78D0334360620",1)</f>
        <v>=DISPIMG("ID_706F2F1BE1AF44DE9FE78D0334360620",1)</v>
      </c>
    </row>
    <row r="84" ht="177.5" spans="1:3">
      <c r="A84" s="23">
        <v>72</v>
      </c>
      <c r="B84" s="24" t="s">
        <v>244</v>
      </c>
      <c r="C84" s="23" t="str">
        <f>_xlfn.DISPIMG("ID_43A28E9B8CCA439DA9B0949E9C4EA000",1)</f>
        <v>=DISPIMG("ID_43A28E9B8CCA439DA9B0949E9C4EA000",1)</v>
      </c>
    </row>
    <row r="85" ht="87" spans="1:3">
      <c r="A85" s="23">
        <v>73</v>
      </c>
      <c r="B85" s="23" t="s">
        <v>245</v>
      </c>
      <c r="C85" s="24" t="s">
        <v>246</v>
      </c>
    </row>
    <row r="86" ht="87" spans="1:3">
      <c r="A86" s="23">
        <v>74</v>
      </c>
      <c r="B86" s="23" t="s">
        <v>247</v>
      </c>
      <c r="C86" s="24" t="s">
        <v>248</v>
      </c>
    </row>
    <row r="87" ht="29" spans="1:3">
      <c r="A87" s="23">
        <v>75</v>
      </c>
      <c r="B87" s="23" t="s">
        <v>249</v>
      </c>
      <c r="C87" s="24" t="s">
        <v>250</v>
      </c>
    </row>
    <row r="88" ht="191" spans="1:3">
      <c r="A88" s="23">
        <v>76</v>
      </c>
      <c r="B88" s="23" t="s">
        <v>251</v>
      </c>
      <c r="C88" s="23" t="str">
        <f>_xlfn.DISPIMG("ID_F3BF2329317F4DD4AAFBF1B8F5B1B476",1)</f>
        <v>=DISPIMG("ID_F3BF2329317F4DD4AAFBF1B8F5B1B476",1)</v>
      </c>
    </row>
    <row r="89" spans="1:3">
      <c r="A89" s="23">
        <v>77</v>
      </c>
      <c r="B89" s="23" t="s">
        <v>252</v>
      </c>
      <c r="C89" s="24" t="s">
        <v>253</v>
      </c>
    </row>
    <row r="90" spans="1:3">
      <c r="A90" s="23">
        <v>78</v>
      </c>
      <c r="B90" s="24"/>
      <c r="C90" s="24"/>
    </row>
    <row r="91" spans="1:3">
      <c r="A91" s="23">
        <v>79</v>
      </c>
      <c r="B91" s="23"/>
      <c r="C91" s="24"/>
    </row>
    <row r="92" spans="1:3">
      <c r="A92" s="23">
        <v>80</v>
      </c>
      <c r="B92" s="23"/>
      <c r="C92" s="24"/>
    </row>
    <row r="93" spans="1:3">
      <c r="A93" s="23">
        <v>81</v>
      </c>
      <c r="B93" s="23"/>
      <c r="C93" s="24"/>
    </row>
    <row r="94" ht="107" spans="1:3">
      <c r="A94" s="23">
        <v>82</v>
      </c>
      <c r="B94" s="23" t="s">
        <v>254</v>
      </c>
      <c r="C94" s="23" t="str">
        <f>_xlfn.DISPIMG("ID_F8BAAFF6D0AC4233A86B180C118E307C",1)</f>
        <v>=DISPIMG("ID_F8BAAFF6D0AC4233A86B180C118E307C",1)</v>
      </c>
    </row>
    <row r="95" spans="1:3">
      <c r="A95" s="23">
        <v>85</v>
      </c>
      <c r="B95" s="23"/>
      <c r="C95" s="24"/>
    </row>
    <row r="96" ht="234" spans="1:3">
      <c r="A96" s="23">
        <v>86</v>
      </c>
      <c r="B96" s="23" t="s">
        <v>255</v>
      </c>
      <c r="C96" s="23" t="str">
        <f>_xlfn.DISPIMG("ID_56E23D73A92C41C7B45F0326CF59BB9A",1)</f>
        <v>=DISPIMG("ID_56E23D73A92C41C7B45F0326CF59BB9A",1)</v>
      </c>
    </row>
    <row r="97" ht="116" spans="1:3">
      <c r="A97" s="23">
        <v>87</v>
      </c>
      <c r="B97" s="23" t="s">
        <v>256</v>
      </c>
      <c r="C97" s="24" t="s">
        <v>257</v>
      </c>
    </row>
    <row r="98" ht="203" spans="1:3">
      <c r="A98" s="23">
        <v>88</v>
      </c>
      <c r="B98" s="23" t="s">
        <v>258</v>
      </c>
      <c r="C98" s="24" t="s">
        <v>259</v>
      </c>
    </row>
    <row r="99" ht="87" spans="1:3">
      <c r="A99" s="23">
        <v>89</v>
      </c>
      <c r="B99" s="23" t="s">
        <v>260</v>
      </c>
      <c r="C99" s="24" t="s">
        <v>261</v>
      </c>
    </row>
    <row r="100" ht="116" spans="1:3">
      <c r="A100" s="23">
        <v>90</v>
      </c>
      <c r="B100" s="23" t="s">
        <v>262</v>
      </c>
      <c r="C100" s="24" t="s">
        <v>263</v>
      </c>
    </row>
    <row r="101" spans="1:3">
      <c r="A101" s="23">
        <v>91</v>
      </c>
      <c r="B101" s="23"/>
      <c r="C101" s="24"/>
    </row>
    <row r="102" ht="344" spans="1:3">
      <c r="A102" s="23">
        <v>92</v>
      </c>
      <c r="B102" s="23" t="s">
        <v>264</v>
      </c>
      <c r="C102" s="23" t="str">
        <f>_xlfn.DISPIMG("ID_F8DCE650F4FF4B3D8781BD42E3771034",1)</f>
        <v>=DISPIMG("ID_F8DCE650F4FF4B3D8781BD42E3771034",1)</v>
      </c>
    </row>
    <row r="103" ht="174" spans="1:3">
      <c r="A103" s="23">
        <v>93</v>
      </c>
      <c r="B103" s="23" t="s">
        <v>265</v>
      </c>
      <c r="C103" s="24" t="s">
        <v>266</v>
      </c>
    </row>
    <row r="104" ht="101.5" spans="1:3">
      <c r="A104" s="23">
        <v>94</v>
      </c>
      <c r="B104" s="23" t="s">
        <v>267</v>
      </c>
      <c r="C104" s="24" t="s">
        <v>268</v>
      </c>
    </row>
    <row r="105" ht="130.5" spans="1:3">
      <c r="A105" s="23">
        <v>95</v>
      </c>
      <c r="B105" s="23" t="s">
        <v>269</v>
      </c>
      <c r="C105" s="24" t="s">
        <v>270</v>
      </c>
    </row>
    <row r="106" ht="87" spans="1:3">
      <c r="A106" s="23">
        <v>96</v>
      </c>
      <c r="B106" s="23" t="s">
        <v>271</v>
      </c>
      <c r="C106" s="24" t="s">
        <v>272</v>
      </c>
    </row>
    <row r="107" ht="315.45" spans="1:3">
      <c r="A107" s="23">
        <v>97</v>
      </c>
      <c r="B107" s="23" t="s">
        <v>273</v>
      </c>
      <c r="C107" s="23" t="str">
        <f>_xlfn.DISPIMG("ID_C4A95250105447AF9E84AA9C044E611E",1)</f>
        <v>=DISPIMG("ID_C4A95250105447AF9E84AA9C044E611E",1)</v>
      </c>
    </row>
    <row r="108" ht="304.5" spans="1:3">
      <c r="A108" s="23">
        <v>98</v>
      </c>
      <c r="B108" s="23" t="s">
        <v>274</v>
      </c>
      <c r="C108" s="23" t="str">
        <f>_xlfn.DISPIMG("ID_971A1E293CAB4DA399A24ADE27D7B18A",1)</f>
        <v>=DISPIMG("ID_971A1E293CAB4DA399A24ADE27D7B18A",1)</v>
      </c>
    </row>
    <row r="109" ht="276" spans="1:3">
      <c r="A109" s="23">
        <v>99</v>
      </c>
      <c r="B109" s="23" t="s">
        <v>275</v>
      </c>
      <c r="C109" s="23" t="str">
        <f>_xlfn.DISPIMG("ID_065E34CCA58D4BBE8F116D6F3E04F920",1)</f>
        <v>=DISPIMG("ID_065E34CCA58D4BBE8F116D6F3E04F920",1)</v>
      </c>
    </row>
    <row r="110" spans="1:3">
      <c r="A110" s="23">
        <v>100</v>
      </c>
      <c r="B110" s="23"/>
      <c r="C110" s="24"/>
    </row>
    <row r="111" spans="1:3">
      <c r="A111" s="23">
        <v>101</v>
      </c>
      <c r="B111" s="23" t="s">
        <v>276</v>
      </c>
      <c r="C111" s="23"/>
    </row>
    <row r="112" ht="409.5" spans="1:3">
      <c r="A112" s="23">
        <v>102</v>
      </c>
      <c r="B112" s="24" t="s">
        <v>277</v>
      </c>
      <c r="C112" s="23" t="str">
        <f>_xlfn.DISPIMG("ID_97D732557BD441D792C484AA165E5FAF",1)</f>
        <v>=DISPIMG("ID_97D732557BD441D792C484AA165E5FAF",1)</v>
      </c>
    </row>
    <row r="113" ht="148" customHeight="1" spans="1:3">
      <c r="A113" s="23">
        <v>103</v>
      </c>
      <c r="B113" s="23" t="s">
        <v>278</v>
      </c>
      <c r="C113" s="24" t="s">
        <v>279</v>
      </c>
    </row>
    <row r="114" ht="409" customHeight="1" spans="1:3">
      <c r="A114" s="23">
        <v>104</v>
      </c>
      <c r="B114" s="23" t="s">
        <v>280</v>
      </c>
      <c r="C114" s="24" t="str">
        <f>_xlfn.DISPIMG("ID_5DD0DE60247146839E384143C3BDFA4D",1)</f>
        <v>=DISPIMG("ID_5DD0DE60247146839E384143C3BDFA4D",1)</v>
      </c>
    </row>
    <row r="115" ht="295" customHeight="1" spans="1:3">
      <c r="A115" s="23">
        <v>105</v>
      </c>
      <c r="B115" s="24" t="s">
        <v>281</v>
      </c>
      <c r="C115" s="34" t="str">
        <f>_xlfn.DISPIMG("ID_1C517C963B8945B7A20FA7E39BFBD60A",1)</f>
        <v>=DISPIMG("ID_1C517C963B8945B7A20FA7E39BFBD60A",1)</v>
      </c>
    </row>
    <row r="116" ht="130.5" spans="1:3">
      <c r="A116" s="23">
        <v>106</v>
      </c>
      <c r="B116" s="23" t="s">
        <v>282</v>
      </c>
      <c r="C116" s="24" t="s">
        <v>283</v>
      </c>
    </row>
    <row r="117" ht="87" spans="1:3">
      <c r="A117" s="23">
        <v>107</v>
      </c>
      <c r="B117" s="23" t="s">
        <v>284</v>
      </c>
      <c r="C117" s="24" t="s">
        <v>285</v>
      </c>
    </row>
    <row r="118" ht="116" spans="1:3">
      <c r="A118" s="23">
        <v>108</v>
      </c>
      <c r="B118" s="23" t="s">
        <v>286</v>
      </c>
      <c r="C118" s="24" t="s">
        <v>287</v>
      </c>
    </row>
    <row r="119" ht="29" spans="1:3">
      <c r="A119" s="23">
        <v>109</v>
      </c>
      <c r="B119" s="23" t="s">
        <v>288</v>
      </c>
      <c r="C119" s="24" t="s">
        <v>289</v>
      </c>
    </row>
    <row r="120" ht="29" spans="1:3">
      <c r="A120" s="23">
        <v>110</v>
      </c>
      <c r="B120" s="24" t="s">
        <v>290</v>
      </c>
      <c r="C120" s="23" t="s">
        <v>291</v>
      </c>
    </row>
    <row r="121" ht="29" spans="1:3">
      <c r="A121" s="23">
        <v>111</v>
      </c>
      <c r="B121" s="24" t="s">
        <v>292</v>
      </c>
      <c r="C121" s="23" t="s">
        <v>293</v>
      </c>
    </row>
    <row r="122" ht="409.5" spans="1:3">
      <c r="A122" s="23">
        <v>112</v>
      </c>
      <c r="B122" t="s">
        <v>294</v>
      </c>
      <c r="C122" t="str">
        <f>_xlfn.DISPIMG("ID_7670C7AA2E3C49EEA1C329ECF8E26FC9",1)</f>
        <v>=DISPIMG("ID_7670C7AA2E3C49EEA1C329ECF8E26FC9",1)</v>
      </c>
    </row>
    <row r="123" spans="1:3">
      <c r="A123" s="23">
        <v>113</v>
      </c>
      <c r="B123" s="23" t="s">
        <v>295</v>
      </c>
      <c r="C123" s="23" t="s">
        <v>296</v>
      </c>
    </row>
    <row r="124" spans="1:3">
      <c r="A124" s="23">
        <v>114</v>
      </c>
      <c r="B124" s="23" t="s">
        <v>297</v>
      </c>
      <c r="C124" s="23" t="s">
        <v>298</v>
      </c>
    </row>
    <row r="125" ht="43.5" spans="1:3">
      <c r="A125" s="23">
        <v>115</v>
      </c>
      <c r="B125" s="23" t="s">
        <v>299</v>
      </c>
      <c r="C125" s="24" t="s">
        <v>300</v>
      </c>
    </row>
    <row r="126" ht="159.5" spans="1:3">
      <c r="A126" s="23">
        <v>116</v>
      </c>
      <c r="B126" s="23" t="s">
        <v>301</v>
      </c>
      <c r="C126" s="24" t="s">
        <v>302</v>
      </c>
    </row>
    <row r="127" ht="58" spans="1:3">
      <c r="A127" s="23">
        <v>117</v>
      </c>
      <c r="B127" s="23" t="s">
        <v>303</v>
      </c>
      <c r="C127" s="24" t="s">
        <v>304</v>
      </c>
    </row>
    <row r="128" ht="43.5" spans="1:3">
      <c r="A128" s="23">
        <v>118</v>
      </c>
      <c r="B128" s="23" t="s">
        <v>305</v>
      </c>
      <c r="C128" s="24" t="s">
        <v>306</v>
      </c>
    </row>
    <row r="129" ht="29" spans="1:3">
      <c r="A129" s="23">
        <v>119</v>
      </c>
      <c r="B129" s="23" t="s">
        <v>307</v>
      </c>
      <c r="C129" s="24" t="s">
        <v>308</v>
      </c>
    </row>
    <row r="130" ht="58" spans="1:3">
      <c r="A130" s="23">
        <v>120</v>
      </c>
      <c r="B130" s="23" t="s">
        <v>309</v>
      </c>
      <c r="C130" s="24" t="s">
        <v>310</v>
      </c>
    </row>
    <row r="131" ht="58" spans="1:3">
      <c r="A131" s="23">
        <v>121</v>
      </c>
      <c r="B131" s="23" t="s">
        <v>311</v>
      </c>
      <c r="C131" s="24" t="s">
        <v>312</v>
      </c>
    </row>
    <row r="132" ht="58" spans="1:3">
      <c r="A132" s="23">
        <v>122</v>
      </c>
      <c r="B132" s="23" t="s">
        <v>313</v>
      </c>
      <c r="C132" s="24" t="s">
        <v>314</v>
      </c>
    </row>
    <row r="133" spans="1:3">
      <c r="A133" s="23">
        <v>123</v>
      </c>
      <c r="B133" s="23"/>
      <c r="C133" s="24"/>
    </row>
    <row r="134" ht="409.5" spans="1:3">
      <c r="A134" s="23">
        <v>124</v>
      </c>
      <c r="B134" s="23" t="s">
        <v>315</v>
      </c>
      <c r="C134" s="24" t="s">
        <v>316</v>
      </c>
    </row>
    <row r="135" ht="232" spans="1:3">
      <c r="A135" s="23">
        <v>125</v>
      </c>
      <c r="B135" s="23" t="s">
        <v>317</v>
      </c>
      <c r="C135" s="24" t="s">
        <v>318</v>
      </c>
    </row>
    <row r="136" spans="1:3">
      <c r="A136" s="23">
        <v>126</v>
      </c>
      <c r="B136" s="23" t="s">
        <v>319</v>
      </c>
      <c r="C136" s="24" t="s">
        <v>320</v>
      </c>
    </row>
    <row r="137" ht="29" spans="1:3">
      <c r="A137" s="23">
        <v>127</v>
      </c>
      <c r="B137" s="23" t="s">
        <v>321</v>
      </c>
      <c r="C137" s="24" t="s">
        <v>322</v>
      </c>
    </row>
    <row r="138" ht="29" spans="1:3">
      <c r="A138" s="23">
        <v>128</v>
      </c>
      <c r="B138" s="23" t="s">
        <v>323</v>
      </c>
      <c r="C138" s="24" t="s">
        <v>324</v>
      </c>
    </row>
    <row r="139" ht="29" spans="1:3">
      <c r="A139" s="23">
        <v>129</v>
      </c>
      <c r="B139" s="23" t="s">
        <v>325</v>
      </c>
      <c r="C139" s="24" t="s">
        <v>326</v>
      </c>
    </row>
    <row r="140" ht="29" spans="1:3">
      <c r="A140" s="23">
        <v>130</v>
      </c>
      <c r="B140" s="24" t="s">
        <v>327</v>
      </c>
      <c r="C140" s="24" t="s">
        <v>328</v>
      </c>
    </row>
    <row r="141" ht="29" spans="1:3">
      <c r="A141" s="23">
        <v>131</v>
      </c>
      <c r="B141" s="24" t="s">
        <v>329</v>
      </c>
      <c r="C141" s="24" t="s">
        <v>330</v>
      </c>
    </row>
    <row r="142" spans="1:3">
      <c r="A142" s="23">
        <v>132</v>
      </c>
      <c r="B142" s="24"/>
      <c r="C142" s="24"/>
    </row>
    <row r="143" spans="1:3">
      <c r="A143" s="23">
        <v>133</v>
      </c>
      <c r="B143" s="24"/>
      <c r="C143" s="24"/>
    </row>
    <row r="144" spans="1:3">
      <c r="A144" s="23">
        <v>134</v>
      </c>
      <c r="B144" s="24"/>
      <c r="C144" s="24"/>
    </row>
    <row r="145" spans="1:3">
      <c r="A145" s="23">
        <v>135</v>
      </c>
      <c r="B145" s="24"/>
      <c r="C145" s="24"/>
    </row>
    <row r="146" spans="1:3">
      <c r="A146" s="23">
        <v>136</v>
      </c>
      <c r="B146" s="24"/>
      <c r="C146" s="24"/>
    </row>
    <row r="147" spans="1:3">
      <c r="A147" s="23"/>
      <c r="B147" s="24"/>
      <c r="C147" s="24"/>
    </row>
    <row r="148" spans="2:3">
      <c r="B148" t="s">
        <v>331</v>
      </c>
      <c r="C148" t="s">
        <v>332</v>
      </c>
    </row>
    <row r="149" spans="2:3">
      <c r="B149" t="s">
        <v>333</v>
      </c>
      <c r="C149" t="s">
        <v>334</v>
      </c>
    </row>
    <row r="150" spans="2:3">
      <c r="B150" t="s">
        <v>335</v>
      </c>
      <c r="C150" t="s">
        <v>336</v>
      </c>
    </row>
    <row r="151" spans="2:3">
      <c r="B151" t="s">
        <v>337</v>
      </c>
      <c r="C151" t="s">
        <v>338</v>
      </c>
    </row>
    <row r="152" spans="2:3">
      <c r="B152" t="s">
        <v>339</v>
      </c>
      <c r="C152" t="s">
        <v>340</v>
      </c>
    </row>
    <row r="153" spans="2:3">
      <c r="B153" t="s">
        <v>341</v>
      </c>
      <c r="C153" t="s">
        <v>342</v>
      </c>
    </row>
    <row r="154" spans="2:3">
      <c r="B154" t="s">
        <v>343</v>
      </c>
      <c r="C154" t="s">
        <v>344</v>
      </c>
    </row>
    <row r="155" spans="2:3">
      <c r="B155" t="s">
        <v>345</v>
      </c>
      <c r="C155" t="s">
        <v>346</v>
      </c>
    </row>
    <row r="156" spans="2:3">
      <c r="B156" t="s">
        <v>347</v>
      </c>
      <c r="C156" t="s">
        <v>348</v>
      </c>
    </row>
    <row r="157" spans="2:3">
      <c r="B157" t="s">
        <v>349</v>
      </c>
      <c r="C157" t="s">
        <v>350</v>
      </c>
    </row>
    <row r="158" spans="2:3">
      <c r="B158" t="s">
        <v>351</v>
      </c>
      <c r="C158" t="s">
        <v>352</v>
      </c>
    </row>
    <row r="159" spans="2:3">
      <c r="B159" t="s">
        <v>353</v>
      </c>
      <c r="C159" t="s">
        <v>354</v>
      </c>
    </row>
    <row r="160" spans="2:3">
      <c r="B160" t="s">
        <v>355</v>
      </c>
      <c r="C160" t="s">
        <v>356</v>
      </c>
    </row>
    <row r="161" spans="2:3">
      <c r="B161" t="s">
        <v>357</v>
      </c>
      <c r="C161" t="s">
        <v>358</v>
      </c>
    </row>
    <row r="162" spans="2:3">
      <c r="B162" t="s">
        <v>359</v>
      </c>
      <c r="C162" t="s">
        <v>360</v>
      </c>
    </row>
    <row r="163" spans="2:3">
      <c r="B163" t="s">
        <v>361</v>
      </c>
      <c r="C163" t="s">
        <v>362</v>
      </c>
    </row>
    <row r="164" spans="2:3">
      <c r="B164" t="s">
        <v>363</v>
      </c>
      <c r="C164" t="s">
        <v>364</v>
      </c>
    </row>
    <row r="165" spans="2:3">
      <c r="B165" t="s">
        <v>365</v>
      </c>
      <c r="C165" t="s">
        <v>366</v>
      </c>
    </row>
    <row r="166" spans="2:3">
      <c r="B166" t="s">
        <v>367</v>
      </c>
      <c r="C166" t="s">
        <v>368</v>
      </c>
    </row>
    <row r="167" spans="2:3">
      <c r="B167" t="s">
        <v>369</v>
      </c>
      <c r="C167" t="s">
        <v>370</v>
      </c>
    </row>
    <row r="168" ht="169.5" spans="2:3">
      <c r="B168" t="s">
        <v>371</v>
      </c>
      <c r="C168" t="str">
        <f>_xlfn.DISPIMG("ID_5143430F4F684F3DB07EE96245E2601B",1)</f>
        <v>=DISPIMG("ID_5143430F4F684F3DB07EE96245E2601B",1)</v>
      </c>
    </row>
    <row r="169" ht="168.45" spans="2:3">
      <c r="B169" t="s">
        <v>372</v>
      </c>
      <c r="C169" t="str">
        <f>_xlfn.DISPIMG("ID_61B921274B4E4F46A4DA1E9882436E46",1)</f>
        <v>=DISPIMG("ID_61B921274B4E4F46A4DA1E9882436E46",1)</v>
      </c>
    </row>
    <row r="170" ht="409.5" spans="2:3">
      <c r="B170" t="s">
        <v>373</v>
      </c>
      <c r="C170" t="str">
        <f>_xlfn.DISPIMG("ID_82E939411DDC489BB5938C21616A6F1F",1)</f>
        <v>=DISPIMG("ID_82E939411DDC489BB5938C21616A6F1F",1)</v>
      </c>
    </row>
    <row r="171" ht="346.25" spans="2:3">
      <c r="B171" t="s">
        <v>374</v>
      </c>
      <c r="C171" t="str">
        <f>_xlfn.DISPIMG("ID_B2A00A90E87243EDB7F89CC1F9837BA3",1)</f>
        <v>=DISPIMG("ID_B2A00A90E87243EDB7F89CC1F9837BA3",1)</v>
      </c>
    </row>
    <row r="172" ht="209.7" spans="2:3">
      <c r="B172" t="s">
        <v>375</v>
      </c>
      <c r="C172" t="str">
        <f>_xlfn.DISPIMG("ID_907B2806178C4969A7C28CFEF682C661",1)</f>
        <v>=DISPIMG("ID_907B2806178C4969A7C28CFEF682C661",1)</v>
      </c>
    </row>
    <row r="173" ht="409.5" spans="2:3">
      <c r="B173" t="s">
        <v>376</v>
      </c>
      <c r="C173" t="str">
        <f>_xlfn.DISPIMG("ID_CADED2D3022E4262A91FE4B94BD342EC",1)</f>
        <v>=DISPIMG("ID_CADED2D3022E4262A91FE4B94BD342EC",1)</v>
      </c>
    </row>
    <row r="174" ht="184.5" spans="2:3">
      <c r="B174" t="s">
        <v>377</v>
      </c>
      <c r="C174" t="str">
        <f>_xlfn.DISPIMG("ID_DC1288FD0457488D9511217C7C481569",1)</f>
        <v>=DISPIMG("ID_DC1288FD0457488D9511217C7C481569",1)</v>
      </c>
    </row>
    <row r="175" ht="381.7" spans="2:3">
      <c r="B175" t="s">
        <v>378</v>
      </c>
      <c r="C175" t="str">
        <f>_xlfn.DISPIMG("ID_C7EF36D53D454DD5AD18D02127E6FC9D",1)</f>
        <v>=DISPIMG("ID_C7EF36D53D454DD5AD18D02127E6FC9D",1)</v>
      </c>
    </row>
    <row r="176" ht="380.95" spans="2:3">
      <c r="B176" t="s">
        <v>379</v>
      </c>
      <c r="C176" t="str">
        <f>_xlfn.DISPIMG("ID_45A5F322F0964703BE297DF8140A73AE",1)</f>
        <v>=DISPIMG("ID_45A5F322F0964703BE297DF8140A73AE",1)</v>
      </c>
    </row>
    <row r="177" ht="367.85" spans="2:3">
      <c r="B177" s="2" t="s">
        <v>380</v>
      </c>
      <c r="C177" t="str">
        <f>_xlfn.DISPIMG("ID_94A2F1132C7E4C03A926CD488F628591",1)</f>
        <v>=DISPIMG("ID_94A2F1132C7E4C03A926CD488F628591",1)</v>
      </c>
    </row>
    <row r="178" ht="321" spans="2:3">
      <c r="B178" t="s">
        <v>381</v>
      </c>
      <c r="C178" t="str">
        <f>_xlfn.DISPIMG("ID_396C0A4C57824FCEA04D1FD28C6577CD",1)</f>
        <v>=DISPIMG("ID_396C0A4C57824FCEA04D1FD28C6577CD",1)</v>
      </c>
    </row>
    <row r="179" ht="290.5" spans="2:3">
      <c r="B179" t="s">
        <v>382</v>
      </c>
      <c r="C179" t="str">
        <f>_xlfn.DISPIMG("ID_BD394951CBB043A184A083A46DD39C5F",1)</f>
        <v>=DISPIMG("ID_BD394951CBB043A184A083A46DD39C5F",1)</v>
      </c>
    </row>
    <row r="180" ht="409.5" spans="2:3">
      <c r="B180" t="s">
        <v>383</v>
      </c>
      <c r="C180" t="str">
        <f>_xlfn.DISPIMG("ID_225B79B1DAED49DBB0C49F013D1B9576",1)</f>
        <v>=DISPIMG("ID_225B79B1DAED49DBB0C49F013D1B9576",1)</v>
      </c>
    </row>
    <row r="181" ht="409.5" spans="2:3">
      <c r="B181" t="s">
        <v>384</v>
      </c>
      <c r="C181" t="str">
        <f>_xlfn.DISPIMG("ID_2405EC1B82C64D7CA42B517BD863EB8F",1)</f>
        <v>=DISPIMG("ID_2405EC1B82C64D7CA42B517BD863EB8F",1)</v>
      </c>
    </row>
    <row r="182" ht="275" spans="2:3">
      <c r="B182" t="s">
        <v>385</v>
      </c>
      <c r="C182" t="str">
        <f>_xlfn.DISPIMG("ID_8C529DD6F6B24D7F95CADCDA3D85C549",1)</f>
        <v>=DISPIMG("ID_8C529DD6F6B24D7F95CADCDA3D85C549",1)</v>
      </c>
    </row>
    <row r="183" ht="239.25" spans="2:3">
      <c r="B183" t="s">
        <v>386</v>
      </c>
      <c r="C183" t="str">
        <f>_xlfn.DISPIMG("ID_F4E2F06DEA844681816664C686F5BB32",1)</f>
        <v>=DISPIMG("ID_F4E2F06DEA844681816664C686F5BB32",1)</v>
      </c>
    </row>
    <row r="184" ht="215.9" spans="2:3">
      <c r="B184" t="s">
        <v>387</v>
      </c>
      <c r="C184" t="str">
        <f>_xlfn.DISPIMG("ID_BED65E38B76B45DDB198201DEBD86D3B",1)</f>
        <v>=DISPIMG("ID_BED65E38B76B45DDB198201DEBD86D3B",1)</v>
      </c>
    </row>
    <row r="185" ht="29" spans="2:2">
      <c r="B185" s="2" t="s">
        <v>388</v>
      </c>
    </row>
    <row r="186" ht="409.5" spans="2:3">
      <c r="B186" t="s">
        <v>389</v>
      </c>
      <c r="C186" t="str">
        <f>_xlfn.DISPIMG("ID_1F412C8EC88341AD97B34873166637D6",1)</f>
        <v>=DISPIMG("ID_1F412C8EC88341AD97B34873166637D6",1)</v>
      </c>
    </row>
    <row r="187" ht="291" spans="2:3">
      <c r="B187" t="s">
        <v>390</v>
      </c>
      <c r="C187" t="str">
        <f>_xlfn.DISPIMG("ID_F30EB0B7A9264338B2CF1C6E433B3551",1)</f>
        <v>=DISPIMG("ID_F30EB0B7A9264338B2CF1C6E433B3551",1)</v>
      </c>
    </row>
    <row r="188" ht="258.5" spans="2:3">
      <c r="B188" t="s">
        <v>391</v>
      </c>
      <c r="C188" t="str">
        <f>_xlfn.DISPIMG("ID_9775FF1EC6EE49A685145758CBB33BB0",1)</f>
        <v>=DISPIMG("ID_9775FF1EC6EE49A685145758CBB33BB0",1)</v>
      </c>
    </row>
    <row r="189" ht="266" spans="2:3">
      <c r="B189" t="s">
        <v>392</v>
      </c>
      <c r="C189" t="str">
        <f>_xlfn.DISPIMG("ID_4CE9E3D79B324A4A924C6E6A735E8676",1)</f>
        <v>=DISPIMG("ID_4CE9E3D79B324A4A924C6E6A735E8676",1)</v>
      </c>
    </row>
    <row r="190" ht="409.5" spans="2:3">
      <c r="B190" t="s">
        <v>393</v>
      </c>
      <c r="C190" t="str">
        <f>_xlfn.DISPIMG("ID_E0F3BA1682A04F3095C4E42AAB82992A",1)</f>
        <v>=DISPIMG("ID_E0F3BA1682A04F3095C4E42AAB82992A",1)</v>
      </c>
    </row>
    <row r="191" ht="317" spans="2:3">
      <c r="B191" t="s">
        <v>394</v>
      </c>
      <c r="C191" t="str">
        <f>_xlfn.DISPIMG("ID_F8FA53B05CA8481882099D0AD8BCA133",1)</f>
        <v>=DISPIMG("ID_F8FA53B05CA8481882099D0AD8BCA133",1)</v>
      </c>
    </row>
    <row r="192" ht="72.5" spans="2:3">
      <c r="B192" t="s">
        <v>395</v>
      </c>
      <c r="C192" s="2" t="s">
        <v>396</v>
      </c>
    </row>
    <row r="193" ht="177.5" spans="2:3">
      <c r="B193" t="s">
        <v>397</v>
      </c>
      <c r="C193" t="str">
        <f>_xlfn.DISPIMG("ID_15DB271C2A104EF1BCBD0BBFA3E15912",1)</f>
        <v>=DISPIMG("ID_15DB271C2A104EF1BCBD0BBFA3E15912",1)</v>
      </c>
    </row>
    <row r="194" ht="364.5" spans="2:3">
      <c r="B194" t="s">
        <v>398</v>
      </c>
      <c r="C194" t="str">
        <f>_xlfn.DISPIMG("ID_E3BD8F09B0DC4D1DAB4A122EE3BEDD1A",1)</f>
        <v>=DISPIMG("ID_E3BD8F09B0DC4D1DAB4A122EE3BEDD1A",1)</v>
      </c>
    </row>
    <row r="195" ht="409.5" spans="2:3">
      <c r="B195" t="s">
        <v>399</v>
      </c>
      <c r="C195" t="str">
        <f>_xlfn.DISPIMG("ID_E993B690ED6442BFB557110148D6C701",1)</f>
        <v>=DISPIMG("ID_E993B690ED6442BFB557110148D6C701",1)</v>
      </c>
    </row>
    <row r="196" ht="324.45" spans="2:3">
      <c r="B196" t="s">
        <v>400</v>
      </c>
      <c r="C196" t="str">
        <f>_xlfn.DISPIMG("ID_F8C19EDB84104F19A0884E0AA60A4989",1)</f>
        <v>=DISPIMG("ID_F8C19EDB84104F19A0884E0AA60A4989",1)</v>
      </c>
    </row>
    <row r="197" spans="3:3">
      <c r="C197" s="2"/>
    </row>
    <row r="198" spans="3:3">
      <c r="C198" s="2"/>
    </row>
    <row r="199" spans="3:3">
      <c r="C199" s="2"/>
    </row>
  </sheetData>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04"/>
  <sheetViews>
    <sheetView topLeftCell="A33" workbookViewId="0">
      <selection activeCell="B36" sqref="B36"/>
    </sheetView>
  </sheetViews>
  <sheetFormatPr defaultColWidth="9" defaultRowHeight="14.5" outlineLevelCol="2"/>
  <cols>
    <col min="1" max="1" width="4.63636363636364" customWidth="1"/>
    <col min="2" max="2" width="73.2727272727273" customWidth="1"/>
    <col min="3" max="3" width="145.090909090909" customWidth="1"/>
  </cols>
  <sheetData>
    <row r="1" spans="1:3">
      <c r="A1" s="1" t="s">
        <v>0</v>
      </c>
      <c r="B1" s="1" t="s">
        <v>1</v>
      </c>
      <c r="C1" s="1" t="s">
        <v>2</v>
      </c>
    </row>
    <row r="2" ht="43.5" spans="1:3">
      <c r="A2">
        <v>1</v>
      </c>
      <c r="B2" t="s">
        <v>401</v>
      </c>
      <c r="C2" s="2" t="s">
        <v>402</v>
      </c>
    </row>
    <row r="3" ht="97" customHeight="1" spans="1:3">
      <c r="A3">
        <v>2</v>
      </c>
      <c r="B3" t="s">
        <v>403</v>
      </c>
      <c r="C3" s="2" t="s">
        <v>404</v>
      </c>
    </row>
    <row r="4" ht="29" spans="1:3">
      <c r="A4">
        <v>3</v>
      </c>
      <c r="B4" t="s">
        <v>405</v>
      </c>
      <c r="C4" s="2" t="s">
        <v>406</v>
      </c>
    </row>
    <row r="5" ht="29" spans="1:3">
      <c r="A5">
        <v>4</v>
      </c>
      <c r="B5" t="s">
        <v>407</v>
      </c>
      <c r="C5" s="2" t="s">
        <v>408</v>
      </c>
    </row>
    <row r="6" ht="72.5" spans="1:3">
      <c r="A6">
        <v>5</v>
      </c>
      <c r="B6" t="s">
        <v>409</v>
      </c>
      <c r="C6" s="2" t="s">
        <v>410</v>
      </c>
    </row>
    <row r="7" ht="101.5" spans="2:3">
      <c r="B7" t="s">
        <v>411</v>
      </c>
      <c r="C7" s="2" t="s">
        <v>412</v>
      </c>
    </row>
    <row r="8" ht="145" spans="2:3">
      <c r="B8" t="s">
        <v>413</v>
      </c>
      <c r="C8" s="11" t="s">
        <v>414</v>
      </c>
    </row>
    <row r="9" spans="2:3">
      <c r="B9" t="s">
        <v>415</v>
      </c>
      <c r="C9" s="2" t="s">
        <v>416</v>
      </c>
    </row>
    <row r="10" ht="130.5" spans="2:3">
      <c r="B10" t="s">
        <v>417</v>
      </c>
      <c r="C10" s="2" t="s">
        <v>418</v>
      </c>
    </row>
    <row r="11" ht="101.5" spans="1:3">
      <c r="A11">
        <v>6</v>
      </c>
      <c r="B11" t="s">
        <v>419</v>
      </c>
      <c r="C11" s="11" t="s">
        <v>420</v>
      </c>
    </row>
    <row r="12" ht="217.5" spans="1:3">
      <c r="A12">
        <v>7</v>
      </c>
      <c r="B12" t="s">
        <v>421</v>
      </c>
      <c r="C12" s="2" t="s">
        <v>422</v>
      </c>
    </row>
    <row r="13" ht="218" customHeight="1" spans="2:3">
      <c r="B13" t="s">
        <v>423</v>
      </c>
      <c r="C13" s="2" t="str">
        <f>_xlfn.DISPIMG("ID_7C9633B8AF1047FCB040846AD563D289",1)</f>
        <v>=DISPIMG("ID_7C9633B8AF1047FCB040846AD563D289",1)</v>
      </c>
    </row>
    <row r="14" ht="116" spans="1:3">
      <c r="A14">
        <v>7</v>
      </c>
      <c r="B14" t="s">
        <v>424</v>
      </c>
      <c r="C14" s="2" t="s">
        <v>425</v>
      </c>
    </row>
    <row r="15" ht="217.5" spans="1:3">
      <c r="A15">
        <v>8</v>
      </c>
      <c r="B15" t="s">
        <v>426</v>
      </c>
      <c r="C15" s="11" t="s">
        <v>427</v>
      </c>
    </row>
    <row r="16" ht="287" customHeight="1" spans="1:3">
      <c r="A16">
        <v>9</v>
      </c>
      <c r="B16" t="s">
        <v>428</v>
      </c>
      <c r="C16" s="11" t="str">
        <f>_xlfn.DISPIMG("ID_8E87000042F043D8B7B0A2992A550962",1)</f>
        <v>=DISPIMG("ID_8E87000042F043D8B7B0A2992A550962",1)</v>
      </c>
    </row>
    <row r="17" spans="1:3">
      <c r="A17">
        <v>9</v>
      </c>
      <c r="B17" t="s">
        <v>429</v>
      </c>
      <c r="C17" s="2" t="s">
        <v>430</v>
      </c>
    </row>
    <row r="18" ht="130.5" spans="1:3">
      <c r="A18">
        <v>10</v>
      </c>
      <c r="B18" t="s">
        <v>431</v>
      </c>
      <c r="C18" s="11" t="s">
        <v>432</v>
      </c>
    </row>
    <row r="19" spans="1:3">
      <c r="A19">
        <v>11</v>
      </c>
      <c r="B19" t="s">
        <v>433</v>
      </c>
      <c r="C19" t="s">
        <v>434</v>
      </c>
    </row>
    <row r="20" ht="43.5" spans="1:3">
      <c r="A20">
        <v>12</v>
      </c>
      <c r="B20" t="s">
        <v>435</v>
      </c>
      <c r="C20" s="2" t="s">
        <v>436</v>
      </c>
    </row>
    <row r="21" ht="72.5" spans="1:3">
      <c r="A21">
        <v>13</v>
      </c>
      <c r="B21" t="s">
        <v>437</v>
      </c>
      <c r="C21" s="2" t="s">
        <v>438</v>
      </c>
    </row>
    <row r="22" ht="409" customHeight="1" spans="1:3">
      <c r="A22">
        <v>14</v>
      </c>
      <c r="B22" s="2" t="s">
        <v>439</v>
      </c>
      <c r="C22" s="2" t="str">
        <f>_xlfn.DISPIMG("ID_EADF5DD43D644B8A8FFC3CBA49E83DBF",1)</f>
        <v>=DISPIMG("ID_EADF5DD43D644B8A8FFC3CBA49E83DBF",1)</v>
      </c>
    </row>
    <row r="23" ht="409" customHeight="1" spans="2:3">
      <c r="B23" s="2" t="s">
        <v>440</v>
      </c>
      <c r="C23" s="2" t="str">
        <f>_xlfn.DISPIMG("ID_3A38BAFAD9E343C0A437222F5CB8ACB3",1)</f>
        <v>=DISPIMG("ID_3A38BAFAD9E343C0A437222F5CB8ACB3",1)</v>
      </c>
    </row>
    <row r="24" ht="409" customHeight="1" spans="2:3">
      <c r="B24" s="2" t="s">
        <v>440</v>
      </c>
      <c r="C24" s="2" t="str">
        <f>_xlfn.DISPIMG("ID_C265E461B51643A8AA37DDC3AFB20750",1)</f>
        <v>=DISPIMG("ID_C265E461B51643A8AA37DDC3AFB20750",1)</v>
      </c>
    </row>
    <row r="25" ht="409" customHeight="1" spans="2:3">
      <c r="B25" s="2" t="s">
        <v>440</v>
      </c>
      <c r="C25" s="2" t="str">
        <f>_xlfn.DISPIMG("ID_E33BB4F74C4945C4A5C67BD26F0DA8C2",1)</f>
        <v>=DISPIMG("ID_E33BB4F74C4945C4A5C67BD26F0DA8C2",1)</v>
      </c>
    </row>
    <row r="26" ht="409" customHeight="1" spans="2:3">
      <c r="B26" s="2" t="s">
        <v>440</v>
      </c>
      <c r="C26" s="2" t="str">
        <f>_xlfn.DISPIMG("ID_5231AD6AD6B24F48B548C7CA2217E787",1)</f>
        <v>=DISPIMG("ID_5231AD6AD6B24F48B548C7CA2217E787",1)</v>
      </c>
    </row>
    <row r="27" ht="409" customHeight="1" spans="2:3">
      <c r="B27" s="2" t="s">
        <v>440</v>
      </c>
      <c r="C27" s="2" t="str">
        <f>_xlfn.DISPIMG("ID_49B243CD0BF243ECB0420837ED18ABD5",1)</f>
        <v>=DISPIMG("ID_49B243CD0BF243ECB0420837ED18ABD5",1)</v>
      </c>
    </row>
    <row r="28" ht="409" customHeight="1" spans="2:3">
      <c r="B28" s="2" t="s">
        <v>440</v>
      </c>
      <c r="C28" s="2" t="str">
        <f>_xlfn.DISPIMG("ID_51D533DD24C14CC4B0FA2702D29BB66D",1)</f>
        <v>=DISPIMG("ID_51D533DD24C14CC4B0FA2702D29BB66D",1)</v>
      </c>
    </row>
    <row r="29" ht="409" customHeight="1" spans="2:3">
      <c r="B29" s="2" t="s">
        <v>440</v>
      </c>
      <c r="C29" s="2" t="str">
        <f>_xlfn.DISPIMG("ID_B7A0797415EA4D8BB4584553E92B66FD",1)</f>
        <v>=DISPIMG("ID_B7A0797415EA4D8BB4584553E92B66FD",1)</v>
      </c>
    </row>
    <row r="30" spans="2:3">
      <c r="B30" s="2" t="s">
        <v>441</v>
      </c>
      <c r="C30" s="2" t="s">
        <v>442</v>
      </c>
    </row>
    <row r="31" spans="2:3">
      <c r="B31" s="2" t="s">
        <v>443</v>
      </c>
      <c r="C31" s="2" t="s">
        <v>444</v>
      </c>
    </row>
    <row r="32" ht="58" spans="1:3">
      <c r="A32">
        <v>14</v>
      </c>
      <c r="B32" t="s">
        <v>445</v>
      </c>
      <c r="C32" s="2" t="s">
        <v>446</v>
      </c>
    </row>
    <row r="33" spans="1:3">
      <c r="A33">
        <v>15</v>
      </c>
      <c r="B33" t="s">
        <v>447</v>
      </c>
      <c r="C33" s="2" t="s">
        <v>448</v>
      </c>
    </row>
    <row r="34" ht="72.5" spans="1:3">
      <c r="A34">
        <v>16</v>
      </c>
      <c r="B34" t="s">
        <v>449</v>
      </c>
      <c r="C34" s="2" t="s">
        <v>450</v>
      </c>
    </row>
    <row r="35" spans="1:3">
      <c r="A35">
        <v>17</v>
      </c>
      <c r="B35" t="s">
        <v>451</v>
      </c>
      <c r="C35" s="2" t="s">
        <v>452</v>
      </c>
    </row>
    <row r="36" ht="320" customHeight="1" spans="2:3">
      <c r="B36" t="s">
        <v>453</v>
      </c>
      <c r="C36" s="2" t="str">
        <f>_xlfn.DISPIMG("ID_1CD3AA4A8137465D8CC79583AA54BBF4",1)</f>
        <v>=DISPIMG("ID_1CD3AA4A8137465D8CC79583AA54BBF4",1)</v>
      </c>
    </row>
    <row r="37" ht="232" spans="1:3">
      <c r="A37">
        <v>18</v>
      </c>
      <c r="B37" t="s">
        <v>454</v>
      </c>
      <c r="C37" s="2" t="s">
        <v>455</v>
      </c>
    </row>
    <row r="38" spans="1:3">
      <c r="A38">
        <v>19</v>
      </c>
      <c r="B38" t="s">
        <v>456</v>
      </c>
      <c r="C38" s="2" t="s">
        <v>457</v>
      </c>
    </row>
    <row r="39" ht="43.5" spans="1:3">
      <c r="A39">
        <v>20</v>
      </c>
      <c r="B39" t="s">
        <v>458</v>
      </c>
      <c r="C39" s="2" t="s">
        <v>459</v>
      </c>
    </row>
    <row r="40" ht="29" spans="1:3">
      <c r="A40">
        <v>21</v>
      </c>
      <c r="B40" t="s">
        <v>460</v>
      </c>
      <c r="C40" s="2" t="s">
        <v>461</v>
      </c>
    </row>
    <row r="41" ht="29" spans="1:3">
      <c r="A41">
        <v>22</v>
      </c>
      <c r="B41" t="s">
        <v>462</v>
      </c>
      <c r="C41" s="2" t="s">
        <v>463</v>
      </c>
    </row>
    <row r="42" ht="29" spans="1:3">
      <c r="A42">
        <v>23</v>
      </c>
      <c r="B42" t="s">
        <v>464</v>
      </c>
      <c r="C42" s="2" t="s">
        <v>465</v>
      </c>
    </row>
    <row r="43" ht="188.5" spans="1:3">
      <c r="A43">
        <v>24</v>
      </c>
      <c r="B43" t="s">
        <v>466</v>
      </c>
      <c r="C43" s="2" t="s">
        <v>467</v>
      </c>
    </row>
    <row r="44" ht="72.5" spans="1:3">
      <c r="A44">
        <v>25</v>
      </c>
      <c r="B44" t="s">
        <v>468</v>
      </c>
      <c r="C44" s="2" t="s">
        <v>469</v>
      </c>
    </row>
    <row r="45" ht="43.5" spans="1:3">
      <c r="A45">
        <v>25</v>
      </c>
      <c r="B45" t="s">
        <v>470</v>
      </c>
      <c r="C45" s="2" t="s">
        <v>471</v>
      </c>
    </row>
    <row r="46" ht="43.5" spans="1:3">
      <c r="A46">
        <v>26</v>
      </c>
      <c r="B46" t="s">
        <v>472</v>
      </c>
      <c r="C46" s="2" t="s">
        <v>473</v>
      </c>
    </row>
    <row r="47" ht="29" spans="1:3">
      <c r="A47">
        <v>27</v>
      </c>
      <c r="B47" t="s">
        <v>474</v>
      </c>
      <c r="C47" s="2" t="s">
        <v>475</v>
      </c>
    </row>
    <row r="48" ht="43.5" spans="1:3">
      <c r="A48">
        <v>28</v>
      </c>
      <c r="B48" t="s">
        <v>476</v>
      </c>
      <c r="C48" s="2" t="s">
        <v>477</v>
      </c>
    </row>
    <row r="49" ht="29" spans="1:3">
      <c r="A49">
        <v>29</v>
      </c>
      <c r="B49" t="s">
        <v>478</v>
      </c>
      <c r="C49" s="2" t="s">
        <v>479</v>
      </c>
    </row>
    <row r="50" ht="72.5" spans="1:3">
      <c r="A50">
        <v>30</v>
      </c>
      <c r="B50" t="s">
        <v>480</v>
      </c>
      <c r="C50" s="2" t="s">
        <v>481</v>
      </c>
    </row>
    <row r="51" ht="72.5" spans="1:3">
      <c r="A51">
        <v>31</v>
      </c>
      <c r="B51" t="s">
        <v>482</v>
      </c>
      <c r="C51" s="2" t="s">
        <v>483</v>
      </c>
    </row>
    <row r="52" spans="1:3">
      <c r="A52">
        <v>32</v>
      </c>
      <c r="B52" t="s">
        <v>484</v>
      </c>
      <c r="C52" t="s">
        <v>485</v>
      </c>
    </row>
    <row r="53" ht="72.5" spans="1:3">
      <c r="A53">
        <v>33</v>
      </c>
      <c r="B53" t="s">
        <v>486</v>
      </c>
      <c r="C53" s="2" t="s">
        <v>487</v>
      </c>
    </row>
    <row r="54" ht="319" customHeight="1" spans="1:3">
      <c r="A54">
        <v>34</v>
      </c>
      <c r="B54" t="s">
        <v>486</v>
      </c>
      <c r="C54" s="2" t="str">
        <f>_xlfn.DISPIMG("ID_14C2AE3307504AFC9D4BEF226D56B60D",1)</f>
        <v>=DISPIMG("ID_14C2AE3307504AFC9D4BEF226D56B60D",1)</v>
      </c>
    </row>
    <row r="55" ht="27.5" customHeight="1" spans="1:3">
      <c r="A55">
        <v>35</v>
      </c>
      <c r="B55" t="s">
        <v>488</v>
      </c>
      <c r="C55" s="2" t="s">
        <v>489</v>
      </c>
    </row>
    <row r="56" spans="1:3">
      <c r="A56">
        <v>36</v>
      </c>
      <c r="B56" t="s">
        <v>490</v>
      </c>
      <c r="C56" t="s">
        <v>491</v>
      </c>
    </row>
    <row r="57" spans="1:3">
      <c r="A57">
        <v>37</v>
      </c>
      <c r="B57" t="s">
        <v>492</v>
      </c>
      <c r="C57" s="2" t="s">
        <v>493</v>
      </c>
    </row>
    <row r="58" ht="29" spans="1:3">
      <c r="A58">
        <v>38</v>
      </c>
      <c r="B58" t="s">
        <v>494</v>
      </c>
      <c r="C58" s="2" t="s">
        <v>495</v>
      </c>
    </row>
    <row r="59" ht="58" spans="1:3">
      <c r="A59">
        <v>39</v>
      </c>
      <c r="B59" t="s">
        <v>496</v>
      </c>
      <c r="C59" s="2" t="s">
        <v>497</v>
      </c>
    </row>
    <row r="60" ht="116" spans="1:3">
      <c r="A60">
        <v>40</v>
      </c>
      <c r="B60" t="s">
        <v>498</v>
      </c>
      <c r="C60" s="2" t="s">
        <v>499</v>
      </c>
    </row>
    <row r="61" ht="409.5" spans="1:3">
      <c r="A61">
        <v>41</v>
      </c>
      <c r="B61" s="2" t="s">
        <v>500</v>
      </c>
      <c r="C61" s="2" t="str">
        <f>_xlfn.DISPIMG("ID_AB3A71396FF54930BA13163F41DCB8BA",1)</f>
        <v>=DISPIMG("ID_AB3A71396FF54930BA13163F41DCB8BA",1)</v>
      </c>
    </row>
    <row r="62" ht="160" customHeight="1" spans="1:3">
      <c r="A62">
        <v>42</v>
      </c>
      <c r="B62" s="2" t="s">
        <v>501</v>
      </c>
      <c r="C62" s="2" t="str">
        <f>_xlfn.DISPIMG("ID_31EADDE024F24CA993DD87CDBA947B3A",1)</f>
        <v>=DISPIMG("ID_31EADDE024F24CA993DD87CDBA947B3A",1)</v>
      </c>
    </row>
    <row r="63" ht="29" spans="1:3">
      <c r="A63">
        <v>41</v>
      </c>
      <c r="B63" t="s">
        <v>502</v>
      </c>
      <c r="C63" s="2" t="s">
        <v>503</v>
      </c>
    </row>
    <row r="64" ht="43.5" spans="1:3">
      <c r="A64">
        <v>42</v>
      </c>
      <c r="B64" t="s">
        <v>504</v>
      </c>
      <c r="C64" s="2" t="s">
        <v>505</v>
      </c>
    </row>
    <row r="65" ht="87" spans="1:3">
      <c r="A65">
        <v>43</v>
      </c>
      <c r="B65" t="s">
        <v>506</v>
      </c>
      <c r="C65" s="2" t="s">
        <v>507</v>
      </c>
    </row>
    <row r="66" ht="43.5" spans="1:3">
      <c r="A66">
        <v>44</v>
      </c>
      <c r="B66" t="s">
        <v>508</v>
      </c>
      <c r="C66" s="2" t="s">
        <v>509</v>
      </c>
    </row>
    <row r="67" ht="29" spans="1:3">
      <c r="A67">
        <v>45</v>
      </c>
      <c r="B67" t="s">
        <v>510</v>
      </c>
      <c r="C67" s="2" t="s">
        <v>511</v>
      </c>
    </row>
    <row r="68" spans="1:3">
      <c r="A68">
        <v>46</v>
      </c>
      <c r="B68" t="s">
        <v>512</v>
      </c>
      <c r="C68" s="2" t="s">
        <v>513</v>
      </c>
    </row>
    <row r="69" spans="1:3">
      <c r="A69">
        <v>47</v>
      </c>
      <c r="B69" t="s">
        <v>514</v>
      </c>
      <c r="C69" t="s">
        <v>515</v>
      </c>
    </row>
    <row r="70" spans="1:3">
      <c r="A70">
        <v>48</v>
      </c>
      <c r="B70" t="s">
        <v>516</v>
      </c>
      <c r="C70" t="s">
        <v>517</v>
      </c>
    </row>
    <row r="71" ht="101.5" spans="1:3">
      <c r="A71">
        <v>49</v>
      </c>
      <c r="B71" t="s">
        <v>518</v>
      </c>
      <c r="C71" s="2" t="s">
        <v>519</v>
      </c>
    </row>
    <row r="72" spans="1:3">
      <c r="A72">
        <v>50</v>
      </c>
      <c r="B72" t="s">
        <v>520</v>
      </c>
      <c r="C72" t="s">
        <v>521</v>
      </c>
    </row>
    <row r="73" ht="130.5" spans="2:3">
      <c r="B73" t="s">
        <v>522</v>
      </c>
      <c r="C73" s="2" t="s">
        <v>523</v>
      </c>
    </row>
    <row r="74" spans="2:3">
      <c r="B74" t="s">
        <v>524</v>
      </c>
      <c r="C74" t="s">
        <v>525</v>
      </c>
    </row>
    <row r="75" ht="43.5" spans="1:3">
      <c r="A75">
        <v>50</v>
      </c>
      <c r="B75" t="s">
        <v>526</v>
      </c>
      <c r="C75" s="2" t="s">
        <v>527</v>
      </c>
    </row>
    <row r="76" ht="29" spans="1:3">
      <c r="A76">
        <v>51</v>
      </c>
      <c r="B76" t="s">
        <v>528</v>
      </c>
      <c r="C76" s="2" t="s">
        <v>529</v>
      </c>
    </row>
    <row r="77" ht="43.5" spans="1:3">
      <c r="A77">
        <v>52</v>
      </c>
      <c r="B77" t="s">
        <v>530</v>
      </c>
      <c r="C77" s="2" t="s">
        <v>531</v>
      </c>
    </row>
    <row r="78" spans="1:3">
      <c r="A78">
        <v>53</v>
      </c>
      <c r="B78" t="s">
        <v>532</v>
      </c>
      <c r="C78" s="2" t="s">
        <v>533</v>
      </c>
    </row>
    <row r="79" spans="1:3">
      <c r="A79">
        <v>54</v>
      </c>
      <c r="B79" t="s">
        <v>534</v>
      </c>
      <c r="C79" t="s">
        <v>535</v>
      </c>
    </row>
    <row r="80" spans="1:3">
      <c r="A80">
        <v>55</v>
      </c>
      <c r="B80" t="s">
        <v>536</v>
      </c>
      <c r="C80" s="2" t="s">
        <v>537</v>
      </c>
    </row>
    <row r="81" spans="1:3">
      <c r="A81">
        <v>56</v>
      </c>
      <c r="B81" t="s">
        <v>538</v>
      </c>
      <c r="C81" s="2" t="s">
        <v>539</v>
      </c>
    </row>
    <row r="82" spans="1:3">
      <c r="A82">
        <v>57</v>
      </c>
      <c r="B82" t="s">
        <v>540</v>
      </c>
      <c r="C82" s="2" t="s">
        <v>541</v>
      </c>
    </row>
    <row r="83" spans="1:3">
      <c r="A83">
        <v>58</v>
      </c>
      <c r="B83" t="s">
        <v>542</v>
      </c>
      <c r="C83" s="2" t="s">
        <v>543</v>
      </c>
    </row>
    <row r="84" spans="1:3">
      <c r="A84">
        <v>59</v>
      </c>
      <c r="B84" t="s">
        <v>544</v>
      </c>
      <c r="C84" s="2" t="s">
        <v>545</v>
      </c>
    </row>
    <row r="85" spans="1:3">
      <c r="A85">
        <v>60</v>
      </c>
      <c r="B85" t="s">
        <v>546</v>
      </c>
      <c r="C85" s="2" t="s">
        <v>547</v>
      </c>
    </row>
    <row r="86" spans="1:3">
      <c r="A86">
        <v>61</v>
      </c>
      <c r="B86" t="s">
        <v>548</v>
      </c>
      <c r="C86" s="2" t="s">
        <v>549</v>
      </c>
    </row>
    <row r="87" spans="1:3">
      <c r="A87">
        <v>62</v>
      </c>
      <c r="B87" t="s">
        <v>550</v>
      </c>
      <c r="C87" s="2" t="s">
        <v>551</v>
      </c>
    </row>
    <row r="88" spans="3:3">
      <c r="C88" s="2"/>
    </row>
    <row r="89" ht="29" spans="1:3">
      <c r="A89">
        <v>64</v>
      </c>
      <c r="B89" t="s">
        <v>552</v>
      </c>
      <c r="C89" s="2" t="s">
        <v>553</v>
      </c>
    </row>
    <row r="90" ht="43.5" spans="1:3">
      <c r="A90">
        <v>65</v>
      </c>
      <c r="B90" t="s">
        <v>554</v>
      </c>
      <c r="C90" s="2" t="s">
        <v>555</v>
      </c>
    </row>
    <row r="91" ht="209" customHeight="1" spans="2:3">
      <c r="B91" s="2" t="s">
        <v>556</v>
      </c>
      <c r="C91" s="2" t="str">
        <f>_xlfn.DISPIMG("ID_A3DD21ACE06E45BE8A40EF094598D5AE",1)</f>
        <v>=DISPIMG("ID_A3DD21ACE06E45BE8A40EF094598D5AE",1)</v>
      </c>
    </row>
    <row r="92" spans="1:3">
      <c r="A92">
        <v>66</v>
      </c>
      <c r="B92" t="s">
        <v>557</v>
      </c>
      <c r="C92" s="2" t="s">
        <v>558</v>
      </c>
    </row>
    <row r="93" ht="43.5" spans="1:3">
      <c r="A93">
        <v>67</v>
      </c>
      <c r="B93" t="s">
        <v>559</v>
      </c>
      <c r="C93" s="2" t="s">
        <v>560</v>
      </c>
    </row>
    <row r="94" ht="116" spans="1:3">
      <c r="A94">
        <v>68</v>
      </c>
      <c r="B94" s="2" t="s">
        <v>561</v>
      </c>
      <c r="C94" s="2" t="s">
        <v>562</v>
      </c>
    </row>
    <row r="95" ht="409.5" spans="1:3">
      <c r="A95">
        <v>69</v>
      </c>
      <c r="B95" t="s">
        <v>563</v>
      </c>
      <c r="C95" s="2" t="s">
        <v>564</v>
      </c>
    </row>
    <row r="96" ht="58" spans="1:3">
      <c r="A96">
        <v>74</v>
      </c>
      <c r="B96" t="s">
        <v>565</v>
      </c>
      <c r="C96" s="2" t="s">
        <v>566</v>
      </c>
    </row>
    <row r="97" ht="29" spans="1:3">
      <c r="A97">
        <v>75</v>
      </c>
      <c r="B97" t="s">
        <v>567</v>
      </c>
      <c r="C97" s="2" t="s">
        <v>568</v>
      </c>
    </row>
    <row r="98" spans="1:3">
      <c r="A98">
        <v>76</v>
      </c>
      <c r="B98" t="s">
        <v>569</v>
      </c>
      <c r="C98" t="s">
        <v>570</v>
      </c>
    </row>
    <row r="99" ht="101.5" spans="1:3">
      <c r="A99">
        <v>77</v>
      </c>
      <c r="B99" s="2" t="s">
        <v>571</v>
      </c>
      <c r="C99" s="2" t="s">
        <v>572</v>
      </c>
    </row>
    <row r="100" ht="72.5" spans="1:3">
      <c r="A100">
        <v>78</v>
      </c>
      <c r="B100" t="s">
        <v>573</v>
      </c>
      <c r="C100" s="2" t="s">
        <v>574</v>
      </c>
    </row>
    <row r="101" ht="29" spans="1:3">
      <c r="A101">
        <v>79</v>
      </c>
      <c r="B101" t="s">
        <v>575</v>
      </c>
      <c r="C101" s="2" t="s">
        <v>576</v>
      </c>
    </row>
    <row r="102" ht="29" spans="1:2">
      <c r="A102">
        <v>80</v>
      </c>
      <c r="B102" s="2" t="s">
        <v>577</v>
      </c>
    </row>
    <row r="103" ht="159.5" spans="1:3">
      <c r="A103">
        <v>81</v>
      </c>
      <c r="B103" t="s">
        <v>578</v>
      </c>
      <c r="C103" s="2" t="s">
        <v>579</v>
      </c>
    </row>
    <row r="104" ht="29" spans="1:3">
      <c r="A104">
        <v>82</v>
      </c>
      <c r="B104" s="2" t="s">
        <v>580</v>
      </c>
      <c r="C104" t="s">
        <v>581</v>
      </c>
    </row>
  </sheetData>
  <pageMargins left="0.7" right="0.7"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91"/>
  <sheetViews>
    <sheetView tabSelected="1" topLeftCell="A92" workbookViewId="0">
      <selection activeCell="B92" sqref="B92:C94"/>
    </sheetView>
  </sheetViews>
  <sheetFormatPr defaultColWidth="9" defaultRowHeight="14.5" outlineLevelCol="3"/>
  <cols>
    <col min="1" max="1" width="4.63636363636364" customWidth="1"/>
    <col min="2" max="2" width="78.7272727272727" customWidth="1"/>
    <col min="3" max="3" width="54" customWidth="1"/>
    <col min="4" max="4" width="63.0909090909091" customWidth="1"/>
  </cols>
  <sheetData>
    <row r="1" spans="1:4">
      <c r="A1" s="1" t="s">
        <v>0</v>
      </c>
      <c r="B1" s="1" t="s">
        <v>582</v>
      </c>
      <c r="C1" s="1" t="s">
        <v>1</v>
      </c>
      <c r="D1" s="1" t="s">
        <v>2</v>
      </c>
    </row>
    <row r="2" spans="1:3">
      <c r="A2">
        <v>1</v>
      </c>
      <c r="B2" t="s">
        <v>583</v>
      </c>
      <c r="C2" t="s">
        <v>584</v>
      </c>
    </row>
    <row r="3" spans="1:4">
      <c r="A3">
        <v>2</v>
      </c>
      <c r="B3" t="s">
        <v>585</v>
      </c>
      <c r="C3" t="s">
        <v>586</v>
      </c>
      <c r="D3" t="s">
        <v>587</v>
      </c>
    </row>
    <row r="4" spans="1:4">
      <c r="A4">
        <v>3</v>
      </c>
      <c r="B4" t="s">
        <v>585</v>
      </c>
      <c r="C4" t="s">
        <v>588</v>
      </c>
      <c r="D4" t="s">
        <v>589</v>
      </c>
    </row>
    <row r="5" spans="1:4">
      <c r="A5">
        <v>4</v>
      </c>
      <c r="B5" t="s">
        <v>585</v>
      </c>
      <c r="C5" t="s">
        <v>590</v>
      </c>
      <c r="D5" t="s">
        <v>591</v>
      </c>
    </row>
    <row r="6" spans="1:4">
      <c r="A6">
        <v>5</v>
      </c>
      <c r="B6" t="s">
        <v>585</v>
      </c>
      <c r="C6" t="s">
        <v>592</v>
      </c>
      <c r="D6" t="s">
        <v>593</v>
      </c>
    </row>
    <row r="7" spans="1:4">
      <c r="A7">
        <v>6</v>
      </c>
      <c r="B7" t="s">
        <v>585</v>
      </c>
      <c r="C7" t="s">
        <v>594</v>
      </c>
      <c r="D7" t="s">
        <v>595</v>
      </c>
    </row>
    <row r="8" spans="1:4">
      <c r="A8">
        <v>7</v>
      </c>
      <c r="B8" t="s">
        <v>585</v>
      </c>
      <c r="C8" t="s">
        <v>596</v>
      </c>
      <c r="D8" t="s">
        <v>597</v>
      </c>
    </row>
    <row r="9" spans="1:4">
      <c r="A9">
        <v>8</v>
      </c>
      <c r="B9" t="s">
        <v>585</v>
      </c>
      <c r="C9" t="s">
        <v>598</v>
      </c>
      <c r="D9" t="s">
        <v>599</v>
      </c>
    </row>
    <row r="10" spans="1:4">
      <c r="A10">
        <v>9</v>
      </c>
      <c r="B10" t="s">
        <v>585</v>
      </c>
      <c r="C10" t="s">
        <v>600</v>
      </c>
      <c r="D10" t="s">
        <v>601</v>
      </c>
    </row>
    <row r="11" spans="1:4">
      <c r="A11">
        <v>10</v>
      </c>
      <c r="B11" t="s">
        <v>585</v>
      </c>
      <c r="C11" t="s">
        <v>602</v>
      </c>
      <c r="D11" t="s">
        <v>603</v>
      </c>
    </row>
    <row r="12" spans="1:4">
      <c r="A12">
        <v>11</v>
      </c>
      <c r="B12" t="s">
        <v>585</v>
      </c>
      <c r="C12" t="s">
        <v>604</v>
      </c>
      <c r="D12" t="s">
        <v>605</v>
      </c>
    </row>
    <row r="13" spans="1:4">
      <c r="A13">
        <v>12</v>
      </c>
      <c r="B13" t="s">
        <v>585</v>
      </c>
      <c r="C13" t="s">
        <v>606</v>
      </c>
      <c r="D13" t="s">
        <v>607</v>
      </c>
    </row>
    <row r="14" spans="1:4">
      <c r="A14">
        <v>13</v>
      </c>
      <c r="B14" t="s">
        <v>585</v>
      </c>
      <c r="C14" t="s">
        <v>608</v>
      </c>
      <c r="D14" t="s">
        <v>609</v>
      </c>
    </row>
    <row r="15" spans="1:4">
      <c r="A15">
        <v>14</v>
      </c>
      <c r="B15" t="s">
        <v>585</v>
      </c>
      <c r="C15" t="s">
        <v>610</v>
      </c>
      <c r="D15" t="s">
        <v>611</v>
      </c>
    </row>
    <row r="16" spans="1:4">
      <c r="A16">
        <v>15</v>
      </c>
      <c r="B16" t="s">
        <v>585</v>
      </c>
      <c r="C16" t="s">
        <v>612</v>
      </c>
      <c r="D16" t="s">
        <v>613</v>
      </c>
    </row>
    <row r="17" spans="1:4">
      <c r="A17">
        <v>16</v>
      </c>
      <c r="B17" t="s">
        <v>585</v>
      </c>
      <c r="C17" t="s">
        <v>614</v>
      </c>
      <c r="D17" t="s">
        <v>615</v>
      </c>
    </row>
    <row r="18" spans="1:4">
      <c r="A18">
        <v>17</v>
      </c>
      <c r="B18" t="s">
        <v>585</v>
      </c>
      <c r="C18" t="s">
        <v>616</v>
      </c>
      <c r="D18" t="s">
        <v>617</v>
      </c>
    </row>
    <row r="19" ht="58" spans="1:4">
      <c r="A19">
        <v>18</v>
      </c>
      <c r="B19" t="s">
        <v>585</v>
      </c>
      <c r="C19" s="2" t="s">
        <v>618</v>
      </c>
      <c r="D19" t="s">
        <v>619</v>
      </c>
    </row>
    <row r="20" ht="43.5" spans="1:4">
      <c r="A20">
        <v>19</v>
      </c>
      <c r="B20" t="s">
        <v>585</v>
      </c>
      <c r="C20" s="2" t="s">
        <v>620</v>
      </c>
      <c r="D20" t="s">
        <v>621</v>
      </c>
    </row>
    <row r="21" ht="58" spans="1:4">
      <c r="A21">
        <v>20</v>
      </c>
      <c r="B21" t="s">
        <v>585</v>
      </c>
      <c r="C21" s="2" t="s">
        <v>622</v>
      </c>
      <c r="D21" t="s">
        <v>623</v>
      </c>
    </row>
    <row r="22" ht="29" spans="1:4">
      <c r="A22">
        <v>21</v>
      </c>
      <c r="B22" t="s">
        <v>585</v>
      </c>
      <c r="C22" s="2" t="s">
        <v>624</v>
      </c>
      <c r="D22" t="s">
        <v>625</v>
      </c>
    </row>
    <row r="23" ht="43.5" spans="1:4">
      <c r="A23">
        <v>22</v>
      </c>
      <c r="B23" t="s">
        <v>585</v>
      </c>
      <c r="C23" s="2" t="s">
        <v>626</v>
      </c>
      <c r="D23" t="s">
        <v>627</v>
      </c>
    </row>
    <row r="24" ht="29" spans="1:4">
      <c r="A24">
        <v>23</v>
      </c>
      <c r="B24" t="s">
        <v>585</v>
      </c>
      <c r="C24" s="2" t="s">
        <v>628</v>
      </c>
      <c r="D24" t="s">
        <v>629</v>
      </c>
    </row>
    <row r="25" ht="29" spans="1:4">
      <c r="A25">
        <v>24</v>
      </c>
      <c r="B25" t="s">
        <v>585</v>
      </c>
      <c r="C25" s="2" t="s">
        <v>630</v>
      </c>
      <c r="D25" t="s">
        <v>631</v>
      </c>
    </row>
    <row r="26" ht="43.5" spans="1:4">
      <c r="A26">
        <v>25</v>
      </c>
      <c r="B26" t="s">
        <v>585</v>
      </c>
      <c r="C26" s="2" t="s">
        <v>632</v>
      </c>
      <c r="D26" t="s">
        <v>633</v>
      </c>
    </row>
    <row r="27" ht="58" spans="1:4">
      <c r="A27">
        <v>26</v>
      </c>
      <c r="B27" t="s">
        <v>585</v>
      </c>
      <c r="C27" s="2" t="s">
        <v>634</v>
      </c>
      <c r="D27" t="s">
        <v>635</v>
      </c>
    </row>
    <row r="28" ht="101.5" spans="1:4">
      <c r="A28">
        <v>27</v>
      </c>
      <c r="B28" t="s">
        <v>585</v>
      </c>
      <c r="C28" s="2" t="s">
        <v>636</v>
      </c>
      <c r="D28" s="2" t="s">
        <v>637</v>
      </c>
    </row>
    <row r="29" ht="43.5" spans="1:4">
      <c r="A29">
        <v>28</v>
      </c>
      <c r="B29" t="s">
        <v>585</v>
      </c>
      <c r="C29" s="2" t="s">
        <v>638</v>
      </c>
      <c r="D29" t="s">
        <v>639</v>
      </c>
    </row>
    <row r="30" spans="1:4">
      <c r="A30">
        <v>29</v>
      </c>
      <c r="B30" t="s">
        <v>640</v>
      </c>
      <c r="C30" t="s">
        <v>641</v>
      </c>
      <c r="D30" t="s">
        <v>642</v>
      </c>
    </row>
    <row r="31" spans="1:4">
      <c r="A31">
        <v>30</v>
      </c>
      <c r="B31" t="s">
        <v>640</v>
      </c>
      <c r="C31" t="s">
        <v>643</v>
      </c>
      <c r="D31" t="s">
        <v>644</v>
      </c>
    </row>
    <row r="32" spans="1:4">
      <c r="A32">
        <v>31</v>
      </c>
      <c r="B32" t="s">
        <v>640</v>
      </c>
      <c r="C32" t="s">
        <v>645</v>
      </c>
      <c r="D32" t="s">
        <v>646</v>
      </c>
    </row>
    <row r="33" spans="1:4">
      <c r="A33">
        <v>32</v>
      </c>
      <c r="B33" t="s">
        <v>640</v>
      </c>
      <c r="C33" t="s">
        <v>647</v>
      </c>
      <c r="D33" t="s">
        <v>648</v>
      </c>
    </row>
    <row r="34" spans="1:4">
      <c r="A34">
        <v>33</v>
      </c>
      <c r="B34" t="s">
        <v>640</v>
      </c>
      <c r="C34" t="s">
        <v>649</v>
      </c>
      <c r="D34" t="s">
        <v>650</v>
      </c>
    </row>
    <row r="35" spans="1:4">
      <c r="A35">
        <v>34</v>
      </c>
      <c r="B35" t="s">
        <v>640</v>
      </c>
      <c r="C35" t="s">
        <v>651</v>
      </c>
      <c r="D35" t="s">
        <v>652</v>
      </c>
    </row>
    <row r="36" spans="1:4">
      <c r="A36">
        <v>35</v>
      </c>
      <c r="B36" t="s">
        <v>640</v>
      </c>
      <c r="C36" t="s">
        <v>653</v>
      </c>
      <c r="D36" t="s">
        <v>654</v>
      </c>
    </row>
    <row r="37" spans="1:4">
      <c r="A37">
        <v>36</v>
      </c>
      <c r="B37" t="s">
        <v>640</v>
      </c>
      <c r="C37" t="s">
        <v>655</v>
      </c>
      <c r="D37" t="s">
        <v>656</v>
      </c>
    </row>
    <row r="38" spans="1:4">
      <c r="A38">
        <v>37</v>
      </c>
      <c r="B38" t="s">
        <v>640</v>
      </c>
      <c r="C38" t="s">
        <v>657</v>
      </c>
      <c r="D38" t="s">
        <v>658</v>
      </c>
    </row>
    <row r="39" spans="1:4">
      <c r="A39">
        <v>38</v>
      </c>
      <c r="B39" t="s">
        <v>640</v>
      </c>
      <c r="C39" t="s">
        <v>659</v>
      </c>
      <c r="D39" t="s">
        <v>646</v>
      </c>
    </row>
    <row r="40" ht="29" spans="1:4">
      <c r="A40">
        <v>39</v>
      </c>
      <c r="B40" t="s">
        <v>640</v>
      </c>
      <c r="C40" s="2" t="s">
        <v>660</v>
      </c>
      <c r="D40" t="s">
        <v>661</v>
      </c>
    </row>
    <row r="41" ht="29" spans="1:4">
      <c r="A41">
        <v>40</v>
      </c>
      <c r="B41" t="s">
        <v>640</v>
      </c>
      <c r="C41" s="2" t="s">
        <v>662</v>
      </c>
      <c r="D41" t="s">
        <v>663</v>
      </c>
    </row>
    <row r="42" ht="29" spans="1:4">
      <c r="A42">
        <v>41</v>
      </c>
      <c r="B42" t="s">
        <v>640</v>
      </c>
      <c r="C42" s="2" t="s">
        <v>664</v>
      </c>
      <c r="D42" t="s">
        <v>665</v>
      </c>
    </row>
    <row r="43" ht="43.5" spans="1:4">
      <c r="A43">
        <v>42</v>
      </c>
      <c r="B43" t="s">
        <v>640</v>
      </c>
      <c r="C43" s="2" t="s">
        <v>666</v>
      </c>
      <c r="D43" t="s">
        <v>667</v>
      </c>
    </row>
    <row r="44" ht="43.5" spans="1:4">
      <c r="A44">
        <v>43</v>
      </c>
      <c r="B44" t="s">
        <v>640</v>
      </c>
      <c r="C44" s="2" t="s">
        <v>668</v>
      </c>
      <c r="D44" t="s">
        <v>669</v>
      </c>
    </row>
    <row r="45" ht="203" spans="1:4">
      <c r="A45">
        <v>44</v>
      </c>
      <c r="B45" t="s">
        <v>640</v>
      </c>
      <c r="C45" s="2" t="s">
        <v>670</v>
      </c>
      <c r="D45" s="2" t="s">
        <v>671</v>
      </c>
    </row>
    <row r="46" ht="43.5" spans="1:4">
      <c r="A46">
        <v>45</v>
      </c>
      <c r="B46" t="s">
        <v>640</v>
      </c>
      <c r="C46" s="2" t="s">
        <v>672</v>
      </c>
      <c r="D46" t="s">
        <v>673</v>
      </c>
    </row>
    <row r="47" ht="43.5" spans="1:4">
      <c r="A47">
        <v>46</v>
      </c>
      <c r="B47" t="s">
        <v>640</v>
      </c>
      <c r="C47" s="2" t="s">
        <v>674</v>
      </c>
      <c r="D47" t="s">
        <v>675</v>
      </c>
    </row>
    <row r="48" ht="43.5" spans="1:4">
      <c r="A48">
        <v>47</v>
      </c>
      <c r="B48" t="s">
        <v>640</v>
      </c>
      <c r="C48" s="2" t="s">
        <v>676</v>
      </c>
      <c r="D48" t="s">
        <v>677</v>
      </c>
    </row>
    <row r="49" ht="58" spans="1:4">
      <c r="A49">
        <v>48</v>
      </c>
      <c r="B49" t="s">
        <v>640</v>
      </c>
      <c r="C49" s="2" t="s">
        <v>678</v>
      </c>
      <c r="D49" t="s">
        <v>679</v>
      </c>
    </row>
    <row r="50" ht="43.5" spans="1:4">
      <c r="A50">
        <v>49</v>
      </c>
      <c r="B50" t="s">
        <v>640</v>
      </c>
      <c r="C50" s="2" t="s">
        <v>680</v>
      </c>
      <c r="D50" t="s">
        <v>681</v>
      </c>
    </row>
    <row r="51" ht="43.5" spans="1:4">
      <c r="A51">
        <v>50</v>
      </c>
      <c r="B51" t="s">
        <v>640</v>
      </c>
      <c r="C51" s="2" t="s">
        <v>682</v>
      </c>
      <c r="D51" t="s">
        <v>683</v>
      </c>
    </row>
    <row r="52" ht="43.5" spans="1:4">
      <c r="A52">
        <v>51</v>
      </c>
      <c r="B52" t="s">
        <v>640</v>
      </c>
      <c r="C52" s="2" t="s">
        <v>684</v>
      </c>
      <c r="D52" t="s">
        <v>685</v>
      </c>
    </row>
    <row r="53" ht="43.5" spans="1:4">
      <c r="A53">
        <v>52</v>
      </c>
      <c r="B53" t="s">
        <v>585</v>
      </c>
      <c r="C53" s="2" t="s">
        <v>686</v>
      </c>
      <c r="D53" t="s">
        <v>687</v>
      </c>
    </row>
    <row r="54" spans="1:4">
      <c r="A54">
        <v>53</v>
      </c>
      <c r="B54" t="s">
        <v>585</v>
      </c>
      <c r="C54" s="2" t="s">
        <v>688</v>
      </c>
      <c r="D54" t="s">
        <v>689</v>
      </c>
    </row>
    <row r="55" ht="29" spans="1:4">
      <c r="A55">
        <v>54</v>
      </c>
      <c r="B55" t="s">
        <v>585</v>
      </c>
      <c r="C55" s="2" t="s">
        <v>690</v>
      </c>
      <c r="D55" s="2" t="s">
        <v>691</v>
      </c>
    </row>
    <row r="56" ht="101.5" spans="1:4">
      <c r="A56">
        <v>55</v>
      </c>
      <c r="B56" t="s">
        <v>585</v>
      </c>
      <c r="C56" s="2" t="s">
        <v>692</v>
      </c>
      <c r="D56" s="2" t="s">
        <v>693</v>
      </c>
    </row>
    <row r="57" ht="101.5" spans="1:4">
      <c r="A57">
        <v>56</v>
      </c>
      <c r="B57" t="s">
        <v>585</v>
      </c>
      <c r="C57" s="2" t="s">
        <v>694</v>
      </c>
      <c r="D57" s="2" t="s">
        <v>695</v>
      </c>
    </row>
    <row r="58" spans="1:3">
      <c r="A58">
        <v>57</v>
      </c>
      <c r="B58" t="s">
        <v>585</v>
      </c>
      <c r="C58" s="2" t="s">
        <v>696</v>
      </c>
    </row>
    <row r="59" ht="72.5" spans="1:4">
      <c r="A59">
        <v>58</v>
      </c>
      <c r="B59" t="s">
        <v>585</v>
      </c>
      <c r="C59" s="2" t="s">
        <v>697</v>
      </c>
      <c r="D59" s="2" t="s">
        <v>698</v>
      </c>
    </row>
    <row r="60" ht="29" spans="1:4">
      <c r="A60">
        <v>59</v>
      </c>
      <c r="B60" t="s">
        <v>640</v>
      </c>
      <c r="C60" s="2" t="s">
        <v>699</v>
      </c>
      <c r="D60" s="2" t="s">
        <v>700</v>
      </c>
    </row>
    <row r="61" spans="1:3">
      <c r="A61">
        <v>60</v>
      </c>
      <c r="B61" t="s">
        <v>640</v>
      </c>
      <c r="C61" s="2" t="s">
        <v>701</v>
      </c>
    </row>
    <row r="62" ht="29" spans="1:3">
      <c r="A62">
        <v>61</v>
      </c>
      <c r="B62" t="s">
        <v>640</v>
      </c>
      <c r="C62" s="2" t="s">
        <v>702</v>
      </c>
    </row>
    <row r="63" spans="1:3">
      <c r="A63">
        <v>62</v>
      </c>
      <c r="B63" t="s">
        <v>640</v>
      </c>
      <c r="C63" s="2" t="s">
        <v>703</v>
      </c>
    </row>
    <row r="64" spans="1:3">
      <c r="A64">
        <v>63</v>
      </c>
      <c r="B64" t="s">
        <v>640</v>
      </c>
      <c r="C64" s="2" t="s">
        <v>704</v>
      </c>
    </row>
    <row r="65" spans="1:3">
      <c r="A65">
        <v>64</v>
      </c>
      <c r="B65" t="s">
        <v>640</v>
      </c>
      <c r="C65" s="2" t="s">
        <v>705</v>
      </c>
    </row>
    <row r="66" spans="1:3">
      <c r="A66">
        <v>65</v>
      </c>
      <c r="B66" t="s">
        <v>640</v>
      </c>
      <c r="C66" s="2" t="s">
        <v>706</v>
      </c>
    </row>
    <row r="67" spans="1:3">
      <c r="A67">
        <v>66</v>
      </c>
      <c r="B67" t="s">
        <v>640</v>
      </c>
      <c r="C67" s="2" t="s">
        <v>707</v>
      </c>
    </row>
    <row r="68" spans="3:3">
      <c r="C68" s="28" t="s">
        <v>708</v>
      </c>
    </row>
    <row r="69" ht="101.5" spans="2:3">
      <c r="B69" t="s">
        <v>709</v>
      </c>
      <c r="C69" s="2" t="s">
        <v>710</v>
      </c>
    </row>
    <row r="70" ht="72.5" spans="2:3">
      <c r="B70" t="s">
        <v>711</v>
      </c>
      <c r="C70" s="2" t="s">
        <v>712</v>
      </c>
    </row>
    <row r="71" ht="29" spans="2:3">
      <c r="B71" t="s">
        <v>713</v>
      </c>
      <c r="C71" s="2" t="s">
        <v>714</v>
      </c>
    </row>
    <row r="72" ht="43.5" spans="2:3">
      <c r="B72" t="s">
        <v>715</v>
      </c>
      <c r="C72" s="2" t="s">
        <v>716</v>
      </c>
    </row>
    <row r="73" ht="58" spans="2:3">
      <c r="B73" t="s">
        <v>717</v>
      </c>
      <c r="C73" s="2" t="s">
        <v>718</v>
      </c>
    </row>
    <row r="74" ht="29" spans="2:3">
      <c r="B74" t="s">
        <v>719</v>
      </c>
      <c r="C74" s="2" t="s">
        <v>720</v>
      </c>
    </row>
    <row r="75" spans="2:3">
      <c r="B75" t="s">
        <v>721</v>
      </c>
      <c r="C75" t="s">
        <v>722</v>
      </c>
    </row>
    <row r="76" ht="29" spans="2:3">
      <c r="B76" t="s">
        <v>723</v>
      </c>
      <c r="C76" s="2" t="s">
        <v>724</v>
      </c>
    </row>
    <row r="77" ht="29" spans="2:3">
      <c r="B77" t="s">
        <v>725</v>
      </c>
      <c r="C77" s="2" t="s">
        <v>726</v>
      </c>
    </row>
    <row r="78" ht="72.5" spans="2:3">
      <c r="B78" t="s">
        <v>727</v>
      </c>
      <c r="C78" s="2" t="s">
        <v>728</v>
      </c>
    </row>
    <row r="79" ht="43.5" spans="2:3">
      <c r="B79" t="s">
        <v>729</v>
      </c>
      <c r="C79" s="2" t="s">
        <v>730</v>
      </c>
    </row>
    <row r="80" ht="58" spans="2:3">
      <c r="B80" t="s">
        <v>731</v>
      </c>
      <c r="C80" s="2" t="s">
        <v>732</v>
      </c>
    </row>
    <row r="81" ht="29" spans="2:3">
      <c r="B81" t="s">
        <v>733</v>
      </c>
      <c r="C81" s="2" t="s">
        <v>734</v>
      </c>
    </row>
    <row r="82" spans="2:3">
      <c r="B82" t="s">
        <v>735</v>
      </c>
      <c r="C82" t="s">
        <v>736</v>
      </c>
    </row>
    <row r="83" spans="2:3">
      <c r="B83" t="s">
        <v>737</v>
      </c>
      <c r="C83" t="s">
        <v>738</v>
      </c>
    </row>
    <row r="84" spans="2:3">
      <c r="B84" t="s">
        <v>739</v>
      </c>
      <c r="C84" t="s">
        <v>740</v>
      </c>
    </row>
    <row r="85" spans="2:3">
      <c r="B85" t="s">
        <v>741</v>
      </c>
      <c r="C85" t="s">
        <v>742</v>
      </c>
    </row>
    <row r="86" spans="2:3">
      <c r="B86" t="s">
        <v>743</v>
      </c>
      <c r="C86" t="s">
        <v>744</v>
      </c>
    </row>
    <row r="87" spans="2:2">
      <c r="B87" t="s">
        <v>745</v>
      </c>
    </row>
    <row r="88" spans="2:2">
      <c r="B88" t="s">
        <v>746</v>
      </c>
    </row>
    <row r="89" spans="2:2">
      <c r="B89" t="s">
        <v>747</v>
      </c>
    </row>
    <row r="90" spans="2:2">
      <c r="B90" t="s">
        <v>748</v>
      </c>
    </row>
    <row r="91" ht="248.15" spans="2:3">
      <c r="B91" t="s">
        <v>749</v>
      </c>
      <c r="C91" t="str">
        <f>_xlfn.DISPIMG("ID_68EBB81CBCF44891AEE11099EE154322",1)</f>
        <v>=DISPIMG("ID_68EBB81CBCF44891AEE11099EE154322",1)</v>
      </c>
    </row>
  </sheetData>
  <hyperlinks>
    <hyperlink ref="C68" r:id="rId1" display="https://logit.io/blog/post/prometheus-interview-questions/"/>
  </hyperlinks>
  <pageMargins left="0.7" right="0.7" top="0.75" bottom="0.75" header="0.3" footer="0.3"/>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
  <sheetViews>
    <sheetView workbookViewId="0">
      <selection activeCell="B21" sqref="B21"/>
    </sheetView>
  </sheetViews>
  <sheetFormatPr defaultColWidth="8.72727272727273" defaultRowHeight="14.5" outlineLevelCol="2"/>
  <cols>
    <col min="2" max="2" width="55.8181818181818" customWidth="1"/>
    <col min="3" max="3" width="44.3636363636364" customWidth="1"/>
  </cols>
  <sheetData>
    <row r="1" spans="1:3">
      <c r="A1" t="s">
        <v>0</v>
      </c>
      <c r="B1" t="s">
        <v>750</v>
      </c>
      <c r="C1" t="s">
        <v>2</v>
      </c>
    </row>
    <row r="2" spans="1:2">
      <c r="A2">
        <v>1</v>
      </c>
      <c r="B2" t="s">
        <v>751</v>
      </c>
    </row>
    <row r="3" spans="1:3">
      <c r="A3">
        <v>2</v>
      </c>
      <c r="B3" s="27" t="s">
        <v>752</v>
      </c>
      <c r="C3" t="s">
        <v>753</v>
      </c>
    </row>
    <row r="4" spans="1:3">
      <c r="A4">
        <v>3</v>
      </c>
      <c r="B4" s="27"/>
      <c r="C4" t="s">
        <v>754</v>
      </c>
    </row>
    <row r="5" spans="1:3">
      <c r="A5">
        <v>4</v>
      </c>
      <c r="B5" s="27"/>
      <c r="C5" t="s">
        <v>755</v>
      </c>
    </row>
    <row r="6" spans="1:3">
      <c r="A6">
        <v>5</v>
      </c>
      <c r="B6" s="27"/>
      <c r="C6" t="s">
        <v>756</v>
      </c>
    </row>
    <row r="7" spans="1:3">
      <c r="A7">
        <v>6</v>
      </c>
      <c r="B7" s="27"/>
      <c r="C7" t="s">
        <v>757</v>
      </c>
    </row>
    <row r="8" spans="1:3">
      <c r="A8">
        <v>7</v>
      </c>
      <c r="B8" s="27"/>
      <c r="C8" t="s">
        <v>758</v>
      </c>
    </row>
    <row r="9" ht="43.5" spans="2:3">
      <c r="B9" t="s">
        <v>759</v>
      </c>
      <c r="C9" s="2" t="s">
        <v>760</v>
      </c>
    </row>
    <row r="10" spans="2:3">
      <c r="B10" t="s">
        <v>761</v>
      </c>
      <c r="C10" t="s">
        <v>762</v>
      </c>
    </row>
    <row r="11" spans="3:3">
      <c r="C11" t="s">
        <v>763</v>
      </c>
    </row>
    <row r="12" spans="2:3">
      <c r="B12" t="s">
        <v>764</v>
      </c>
      <c r="C12" t="s">
        <v>765</v>
      </c>
    </row>
    <row r="13" spans="2:3">
      <c r="B13" t="s">
        <v>766</v>
      </c>
      <c r="C13" t="s">
        <v>767</v>
      </c>
    </row>
    <row r="14" spans="2:3">
      <c r="B14" t="s">
        <v>768</v>
      </c>
      <c r="C14" t="s">
        <v>769</v>
      </c>
    </row>
    <row r="15" spans="2:3">
      <c r="B15" t="s">
        <v>770</v>
      </c>
      <c r="C15" t="s">
        <v>771</v>
      </c>
    </row>
    <row r="16" spans="2:3">
      <c r="B16" t="s">
        <v>772</v>
      </c>
      <c r="C16" t="s">
        <v>773</v>
      </c>
    </row>
    <row r="17" spans="2:2">
      <c r="B17" t="s">
        <v>774</v>
      </c>
    </row>
    <row r="18" spans="2:3">
      <c r="B18" t="s">
        <v>775</v>
      </c>
      <c r="C18">
        <v>3000</v>
      </c>
    </row>
    <row r="19" spans="2:3">
      <c r="B19" t="s">
        <v>776</v>
      </c>
      <c r="C19" t="s">
        <v>777</v>
      </c>
    </row>
    <row r="20" spans="2:2">
      <c r="B20" t="s">
        <v>778</v>
      </c>
    </row>
  </sheetData>
  <mergeCells count="1">
    <mergeCell ref="B3:B8"/>
  </mergeCells>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zoomScale="80" zoomScaleNormal="80" workbookViewId="0">
      <selection activeCell="B1" sqref="B1"/>
    </sheetView>
  </sheetViews>
  <sheetFormatPr defaultColWidth="9" defaultRowHeight="14.5" outlineLevelCol="2"/>
  <cols>
    <col min="1" max="1" width="5.36363636363636" customWidth="1"/>
    <col min="2" max="2" width="103.409090909091" customWidth="1"/>
    <col min="3" max="3" width="123.181818181818" customWidth="1"/>
  </cols>
  <sheetData>
    <row r="1" spans="1:3">
      <c r="A1" s="1" t="s">
        <v>779</v>
      </c>
      <c r="B1" s="1" t="s">
        <v>1</v>
      </c>
      <c r="C1" s="1" t="s">
        <v>2</v>
      </c>
    </row>
    <row r="2" ht="53" customHeight="1" spans="1:3">
      <c r="A2">
        <v>1</v>
      </c>
      <c r="B2" t="s">
        <v>780</v>
      </c>
      <c r="C2" s="2" t="s">
        <v>781</v>
      </c>
    </row>
    <row r="3" ht="156" customHeight="1" spans="1:3">
      <c r="A3">
        <v>2</v>
      </c>
      <c r="B3" t="s">
        <v>782</v>
      </c>
      <c r="C3" s="2" t="str">
        <f>_xlfn.DISPIMG("ID_1AA3F6D9A3F6476FA05AFBA624926086",1)</f>
        <v>=DISPIMG("ID_1AA3F6D9A3F6476FA05AFBA624926086",1)</v>
      </c>
    </row>
    <row r="4" ht="156" customHeight="1" spans="1:3">
      <c r="A4">
        <v>3</v>
      </c>
      <c r="B4" t="s">
        <v>783</v>
      </c>
      <c r="C4" s="2" t="str">
        <f>_xlfn.DISPIMG("ID_28B1FC29393F403AB03FD8C9957EAC85",1)</f>
        <v>=DISPIMG("ID_28B1FC29393F403AB03FD8C9957EAC85",1)</v>
      </c>
    </row>
    <row r="5" ht="156" customHeight="1" spans="1:3">
      <c r="A5">
        <v>4</v>
      </c>
      <c r="B5" t="s">
        <v>784</v>
      </c>
      <c r="C5" s="2" t="str">
        <f>_xlfn.DISPIMG("ID_2BC5B307A2B548C4BCBB65316B705FF8",1)</f>
        <v>=DISPIMG("ID_2BC5B307A2B548C4BCBB65316B705FF8",1)</v>
      </c>
    </row>
    <row r="6" ht="284" customHeight="1" spans="1:3">
      <c r="A6">
        <v>5</v>
      </c>
      <c r="B6" s="2" t="s">
        <v>785</v>
      </c>
      <c r="C6" s="2" t="str">
        <f>_xlfn.DISPIMG("ID_A5B00154C5E6476D80FB5051AC2419B2",1)</f>
        <v>=DISPIMG("ID_A5B00154C5E6476D80FB5051AC2419B2",1)</v>
      </c>
    </row>
    <row r="7" ht="43.5" spans="1:3">
      <c r="A7">
        <v>6</v>
      </c>
      <c r="B7" t="s">
        <v>786</v>
      </c>
      <c r="C7" s="2" t="s">
        <v>787</v>
      </c>
    </row>
    <row r="8" ht="29" spans="1:3">
      <c r="A8">
        <v>7</v>
      </c>
      <c r="B8" t="s">
        <v>788</v>
      </c>
      <c r="C8" s="2" t="s">
        <v>789</v>
      </c>
    </row>
    <row r="9" ht="258" customHeight="1" spans="2:3">
      <c r="B9" t="s">
        <v>790</v>
      </c>
      <c r="C9" s="2" t="s">
        <v>791</v>
      </c>
    </row>
    <row r="10" ht="258" customHeight="1" spans="1:3">
      <c r="A10">
        <v>8</v>
      </c>
      <c r="B10" t="s">
        <v>792</v>
      </c>
      <c r="C10" s="2" t="str">
        <f>_xlfn.DISPIMG("ID_C7D71F06C8FB4CE7B14C3BC0A0C29484",1)</f>
        <v>=DISPIMG("ID_C7D71F06C8FB4CE7B14C3BC0A0C29484",1)</v>
      </c>
    </row>
    <row r="11" ht="87" spans="1:3">
      <c r="A11">
        <v>9</v>
      </c>
      <c r="B11" t="s">
        <v>793</v>
      </c>
      <c r="C11" s="2" t="s">
        <v>794</v>
      </c>
    </row>
    <row r="12" ht="101.5" spans="1:3">
      <c r="A12">
        <v>10</v>
      </c>
      <c r="B12" t="s">
        <v>795</v>
      </c>
      <c r="C12" s="2" t="s">
        <v>796</v>
      </c>
    </row>
    <row r="13" ht="72.5" spans="1:3">
      <c r="A13">
        <v>11</v>
      </c>
      <c r="B13" t="s">
        <v>797</v>
      </c>
      <c r="C13" s="2" t="s">
        <v>798</v>
      </c>
    </row>
    <row r="14" ht="29" spans="1:3">
      <c r="A14">
        <v>12</v>
      </c>
      <c r="B14" t="s">
        <v>799</v>
      </c>
      <c r="C14" s="2" t="s">
        <v>800</v>
      </c>
    </row>
    <row r="15" ht="87" spans="1:3">
      <c r="A15">
        <v>13</v>
      </c>
      <c r="B15" t="s">
        <v>801</v>
      </c>
      <c r="C15" s="2" t="s">
        <v>802</v>
      </c>
    </row>
    <row r="16" ht="72.5" spans="1:3">
      <c r="A16">
        <v>14</v>
      </c>
      <c r="B16" t="s">
        <v>803</v>
      </c>
      <c r="C16" s="11" t="s">
        <v>804</v>
      </c>
    </row>
    <row r="17" ht="409.5" spans="1:3">
      <c r="A17">
        <v>15</v>
      </c>
      <c r="B17" t="s">
        <v>805</v>
      </c>
      <c r="C17" t="str">
        <f>_xlfn.DISPIMG("ID_1D0562A7C8504992889363CB89802096",1)</f>
        <v>=DISPIMG("ID_1D0562A7C8504992889363CB89802096",1)</v>
      </c>
    </row>
    <row r="18" ht="204.5" spans="1:3">
      <c r="A18">
        <v>16</v>
      </c>
      <c r="B18" s="2" t="s">
        <v>806</v>
      </c>
      <c r="C18" t="str">
        <f>_xlfn.DISPIMG("ID_4454961F82874EB69A9AE9B9E8D08E0E",1)</f>
        <v>=DISPIMG("ID_4454961F82874EB69A9AE9B9E8D08E0E",1)</v>
      </c>
    </row>
    <row r="19" ht="252.5" spans="1:3">
      <c r="A19">
        <v>17</v>
      </c>
      <c r="B19" t="s">
        <v>807</v>
      </c>
      <c r="C19" t="str">
        <f>_xlfn.DISPIMG("ID_4E5514D0B16E4FA8B582ABB588EEBDD4",1)</f>
        <v>=DISPIMG("ID_4E5514D0B16E4FA8B582ABB588EEBDD4",1)</v>
      </c>
    </row>
    <row r="20" ht="146" spans="1:3">
      <c r="A20">
        <v>18</v>
      </c>
      <c r="B20" t="s">
        <v>808</v>
      </c>
      <c r="C20" t="str">
        <f>_xlfn.DISPIMG("ID_240F5A90AA3C41C48393762CAE9E5FBF",1)</f>
        <v>=DISPIMG("ID_240F5A90AA3C41C48393762CAE9E5FBF",1)</v>
      </c>
    </row>
    <row r="21" ht="201.5" spans="1:3">
      <c r="A21">
        <v>19</v>
      </c>
      <c r="B21" t="s">
        <v>809</v>
      </c>
      <c r="C21" t="str">
        <f>_xlfn.DISPIMG("ID_45B91E04F69D49B09B894BE5089AD8F0",1)</f>
        <v>=DISPIMG("ID_45B91E04F69D49B09B894BE5089AD8F0",1)</v>
      </c>
    </row>
    <row r="22" ht="159" customHeight="1" spans="1:3">
      <c r="A22">
        <v>20</v>
      </c>
      <c r="B22" t="s">
        <v>810</v>
      </c>
      <c r="C22" s="2" t="str">
        <f>_xlfn.DISPIMG("ID_EDF66B41044341119AC5A0AC67E3A82B",1)</f>
        <v>=DISPIMG("ID_EDF66B41044341119AC5A0AC67E3A82B",1)</v>
      </c>
    </row>
    <row r="23" ht="165" customHeight="1" spans="1:3">
      <c r="A23">
        <v>21</v>
      </c>
      <c r="B23" t="s">
        <v>811</v>
      </c>
      <c r="C23" t="str">
        <f>_xlfn.DISPIMG("ID_0C8A7A610B73480596BA6D462C60E0F2",1)</f>
        <v>=DISPIMG("ID_0C8A7A610B73480596BA6D462C60E0F2",1)</v>
      </c>
    </row>
    <row r="24" ht="186" customHeight="1" spans="1:3">
      <c r="A24">
        <v>22</v>
      </c>
      <c r="B24" t="s">
        <v>812</v>
      </c>
      <c r="C24" t="str">
        <f>_xlfn.DISPIMG("ID_A54E536AAB5D4B519710CDCB4F81C5BF",1)</f>
        <v>=DISPIMG("ID_A54E536AAB5D4B519710CDCB4F81C5BF",1)</v>
      </c>
    </row>
    <row r="25" ht="198" customHeight="1" spans="1:3">
      <c r="A25">
        <v>23</v>
      </c>
      <c r="B25" t="s">
        <v>813</v>
      </c>
      <c r="C25" t="str">
        <f>_xlfn.DISPIMG("ID_4C1302223F154B73975E6E845032A02B",1)</f>
        <v>=DISPIMG("ID_4C1302223F154B73975E6E845032A02B",1)</v>
      </c>
    </row>
    <row r="26" ht="269" customHeight="1" spans="1:3">
      <c r="A26">
        <v>24</v>
      </c>
      <c r="B26" t="s">
        <v>814</v>
      </c>
      <c r="C26" t="str">
        <f>_xlfn.DISPIMG("ID_63D596799C7C4A3AB8694F9076AE3B1B",1)</f>
        <v>=DISPIMG("ID_63D596799C7C4A3AB8694F9076AE3B1B",1)</v>
      </c>
    </row>
    <row r="27" ht="409.5" spans="1:3">
      <c r="A27">
        <v>25</v>
      </c>
      <c r="B27" t="s">
        <v>815</v>
      </c>
      <c r="C27" t="str">
        <f>_xlfn.DISPIMG("ID_3D7AAF0C5D174400BFEDA56D95A17865",1)</f>
        <v>=DISPIMG("ID_3D7AAF0C5D174400BFEDA56D95A17865",1)</v>
      </c>
    </row>
    <row r="28" ht="395" spans="1:3">
      <c r="A28">
        <v>26</v>
      </c>
      <c r="B28" t="s">
        <v>816</v>
      </c>
      <c r="C28" t="str">
        <f>_xlfn.DISPIMG("ID_8C4E4E065188408285ABC72851403AA8",1)</f>
        <v>=DISPIMG("ID_8C4E4E065188408285ABC72851403AA8",1)</v>
      </c>
    </row>
    <row r="29" ht="339.5" spans="1:3">
      <c r="A29">
        <v>27</v>
      </c>
      <c r="B29" t="s">
        <v>817</v>
      </c>
      <c r="C29" t="str">
        <f>_xlfn.DISPIMG("ID_3BDE3B775188471B83673761046C891A",1)</f>
        <v>=DISPIMG("ID_3BDE3B775188471B83673761046C891A",1)</v>
      </c>
    </row>
    <row r="30" ht="409.5" spans="1:3">
      <c r="A30">
        <v>28</v>
      </c>
      <c r="B30" t="s">
        <v>818</v>
      </c>
      <c r="C30" t="str">
        <f>_xlfn.DISPIMG("ID_F5579F28C90A4C56BC4D9E9FF42971F3",1)</f>
        <v>=DISPIMG("ID_F5579F28C90A4C56BC4D9E9FF42971F3",1)</v>
      </c>
    </row>
    <row r="31" spans="1:3">
      <c r="A31">
        <v>29</v>
      </c>
      <c r="B31" t="s">
        <v>819</v>
      </c>
      <c r="C31" t="s">
        <v>820</v>
      </c>
    </row>
    <row r="32" spans="1:3">
      <c r="A32">
        <v>30</v>
      </c>
      <c r="B32" t="s">
        <v>821</v>
      </c>
      <c r="C32" t="s">
        <v>822</v>
      </c>
    </row>
    <row r="33" ht="29" spans="2:3">
      <c r="B33" t="s">
        <v>823</v>
      </c>
      <c r="C33" s="2" t="s">
        <v>824</v>
      </c>
    </row>
  </sheetData>
  <pageMargins left="0.7" right="0.7" top="0.75" bottom="0.75" header="0.3" footer="0.3"/>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0"/>
  <sheetViews>
    <sheetView topLeftCell="A48" workbookViewId="0">
      <selection activeCell="C64" sqref="C64"/>
    </sheetView>
  </sheetViews>
  <sheetFormatPr defaultColWidth="9" defaultRowHeight="14.5" outlineLevelCol="2"/>
  <cols>
    <col min="1" max="1" width="5.36363636363636" customWidth="1"/>
    <col min="2" max="2" width="78" customWidth="1"/>
    <col min="3" max="3" width="144" customWidth="1"/>
  </cols>
  <sheetData>
    <row r="1" spans="1:3">
      <c r="A1" s="1" t="s">
        <v>0</v>
      </c>
      <c r="B1" s="1" t="s">
        <v>1</v>
      </c>
      <c r="C1" s="1" t="s">
        <v>2</v>
      </c>
    </row>
    <row r="2" ht="409.5" spans="1:3">
      <c r="A2" s="25">
        <v>1</v>
      </c>
      <c r="B2" s="25" t="s">
        <v>825</v>
      </c>
      <c r="C2" s="26" t="str">
        <f>_xlfn.DISPIMG("ID_A744755938E94357A59C405BCCD91EFD",1)</f>
        <v>=DISPIMG("ID_A744755938E94357A59C405BCCD91EFD",1)</v>
      </c>
    </row>
    <row r="3" ht="72.5" spans="1:3">
      <c r="A3">
        <v>2</v>
      </c>
      <c r="B3" t="s">
        <v>826</v>
      </c>
      <c r="C3" s="2" t="s">
        <v>827</v>
      </c>
    </row>
    <row r="4" ht="190" customHeight="1" spans="1:3">
      <c r="A4">
        <v>3</v>
      </c>
      <c r="B4" t="s">
        <v>828</v>
      </c>
      <c r="C4" s="2" t="str">
        <f>_xlfn.DISPIMG("ID_1B041496B37D41DE8F1286F9E70AF7F1",1)</f>
        <v>=DISPIMG("ID_1B041496B37D41DE8F1286F9E70AF7F1",1)</v>
      </c>
    </row>
    <row r="5" ht="87" spans="1:3">
      <c r="A5">
        <v>4</v>
      </c>
      <c r="B5" t="s">
        <v>829</v>
      </c>
      <c r="C5" s="2" t="s">
        <v>830</v>
      </c>
    </row>
    <row r="6" ht="247" customHeight="1" spans="1:3">
      <c r="A6" s="25">
        <v>5</v>
      </c>
      <c r="B6" t="s">
        <v>831</v>
      </c>
      <c r="C6" s="2" t="str">
        <f>_xlfn.DISPIMG("ID_62D975F3D32746D4894BEC75E74C68FA",1)</f>
        <v>=DISPIMG("ID_62D975F3D32746D4894BEC75E74C68FA",1)</v>
      </c>
    </row>
    <row r="7" ht="129" customHeight="1" spans="1:3">
      <c r="A7">
        <v>6</v>
      </c>
      <c r="B7" t="s">
        <v>832</v>
      </c>
      <c r="C7" s="2" t="str">
        <f>_xlfn.DISPIMG("ID_C7FBADFBA1E34378BD87ED753718E266",1)</f>
        <v>=DISPIMG("ID_C7FBADFBA1E34378BD87ED753718E266",1)</v>
      </c>
    </row>
    <row r="8" ht="112" customHeight="1" spans="1:3">
      <c r="A8">
        <v>7</v>
      </c>
      <c r="B8" t="s">
        <v>833</v>
      </c>
      <c r="C8" s="2" t="str">
        <f>_xlfn.DISPIMG("ID_23BB52A3823D400BBF39379C2C8F006B",1)</f>
        <v>=DISPIMG("ID_23BB52A3823D400BBF39379C2C8F006B",1)</v>
      </c>
    </row>
    <row r="9" ht="58" spans="1:3">
      <c r="A9">
        <v>8</v>
      </c>
      <c r="B9" t="s">
        <v>834</v>
      </c>
      <c r="C9" s="2" t="s">
        <v>835</v>
      </c>
    </row>
    <row r="10" spans="1:3">
      <c r="A10" s="25">
        <v>9</v>
      </c>
      <c r="B10" t="s">
        <v>836</v>
      </c>
      <c r="C10" t="s">
        <v>837</v>
      </c>
    </row>
    <row r="11" ht="29" spans="1:3">
      <c r="A11">
        <v>10</v>
      </c>
      <c r="B11" t="s">
        <v>838</v>
      </c>
      <c r="C11" s="2" t="s">
        <v>839</v>
      </c>
    </row>
    <row r="12" spans="1:3">
      <c r="A12">
        <v>11</v>
      </c>
      <c r="B12" t="s">
        <v>840</v>
      </c>
      <c r="C12" s="2" t="s">
        <v>841</v>
      </c>
    </row>
    <row r="13" ht="159.5" spans="1:3">
      <c r="A13">
        <v>12</v>
      </c>
      <c r="B13" t="s">
        <v>842</v>
      </c>
      <c r="C13" s="2" t="s">
        <v>843</v>
      </c>
    </row>
    <row r="14" spans="1:3">
      <c r="A14" s="25">
        <v>13</v>
      </c>
      <c r="B14" t="s">
        <v>844</v>
      </c>
      <c r="C14" t="s">
        <v>845</v>
      </c>
    </row>
    <row r="15" ht="101.5" spans="1:3">
      <c r="A15">
        <v>14</v>
      </c>
      <c r="B15" t="s">
        <v>846</v>
      </c>
      <c r="C15" s="2" t="s">
        <v>847</v>
      </c>
    </row>
    <row r="16" ht="116" spans="1:3">
      <c r="A16">
        <v>15</v>
      </c>
      <c r="B16" t="s">
        <v>848</v>
      </c>
      <c r="C16" s="2" t="s">
        <v>849</v>
      </c>
    </row>
    <row r="17" ht="145" spans="1:3">
      <c r="A17">
        <v>16</v>
      </c>
      <c r="B17" t="s">
        <v>850</v>
      </c>
      <c r="C17" s="11" t="s">
        <v>851</v>
      </c>
    </row>
    <row r="18" ht="72.5" spans="1:3">
      <c r="A18" s="25">
        <v>17</v>
      </c>
      <c r="B18" t="s">
        <v>852</v>
      </c>
      <c r="C18" s="12" t="s">
        <v>853</v>
      </c>
    </row>
    <row r="19" spans="1:3">
      <c r="A19">
        <v>18</v>
      </c>
      <c r="B19" t="s">
        <v>854</v>
      </c>
      <c r="C19" t="s">
        <v>855</v>
      </c>
    </row>
    <row r="20" ht="388.45" spans="1:3">
      <c r="A20">
        <v>19</v>
      </c>
      <c r="B20" t="s">
        <v>856</v>
      </c>
      <c r="C20" t="str">
        <f>_xlfn.DISPIMG("ID_59123A2902584E14BE4BBDFE3F155572",1)</f>
        <v>=DISPIMG("ID_59123A2902584E14BE4BBDFE3F155572",1)</v>
      </c>
    </row>
    <row r="21" spans="1:2">
      <c r="A21">
        <v>20</v>
      </c>
      <c r="B21" t="s">
        <v>857</v>
      </c>
    </row>
    <row r="22" ht="101.5" spans="1:3">
      <c r="A22" s="25">
        <v>21</v>
      </c>
      <c r="B22" t="s">
        <v>858</v>
      </c>
      <c r="C22" s="11" t="s">
        <v>859</v>
      </c>
    </row>
    <row r="23" spans="1:3">
      <c r="A23">
        <v>22</v>
      </c>
      <c r="B23" t="s">
        <v>860</v>
      </c>
      <c r="C23" t="s">
        <v>861</v>
      </c>
    </row>
    <row r="24" ht="101.5" spans="1:3">
      <c r="A24">
        <v>23</v>
      </c>
      <c r="B24" t="s">
        <v>862</v>
      </c>
      <c r="C24" s="2" t="s">
        <v>863</v>
      </c>
    </row>
    <row r="25" ht="29" spans="1:3">
      <c r="A25">
        <v>24</v>
      </c>
      <c r="B25" t="s">
        <v>864</v>
      </c>
      <c r="C25" s="2" t="s">
        <v>865</v>
      </c>
    </row>
    <row r="26" ht="58" spans="1:3">
      <c r="A26" s="25">
        <v>25</v>
      </c>
      <c r="B26" t="s">
        <v>866</v>
      </c>
      <c r="C26" s="12" t="s">
        <v>867</v>
      </c>
    </row>
    <row r="27" ht="29" spans="1:3">
      <c r="A27">
        <v>26</v>
      </c>
      <c r="B27" t="s">
        <v>868</v>
      </c>
      <c r="C27" s="11" t="s">
        <v>869</v>
      </c>
    </row>
    <row r="28" ht="72.5" spans="1:3">
      <c r="A28">
        <v>27</v>
      </c>
      <c r="B28" t="s">
        <v>870</v>
      </c>
      <c r="C28" s="2" t="s">
        <v>871</v>
      </c>
    </row>
    <row r="29" ht="60.5" spans="1:3">
      <c r="A29">
        <v>28</v>
      </c>
      <c r="B29" t="s">
        <v>872</v>
      </c>
      <c r="C29" s="11" t="s">
        <v>873</v>
      </c>
    </row>
    <row r="30" spans="1:3">
      <c r="A30" s="25">
        <v>29</v>
      </c>
      <c r="B30" t="s">
        <v>874</v>
      </c>
      <c r="C30" t="s">
        <v>875</v>
      </c>
    </row>
    <row r="31" ht="58" spans="1:3">
      <c r="A31">
        <v>30</v>
      </c>
      <c r="B31" t="s">
        <v>876</v>
      </c>
      <c r="C31" s="2" t="s">
        <v>877</v>
      </c>
    </row>
    <row r="32" ht="29" spans="1:3">
      <c r="A32">
        <v>31</v>
      </c>
      <c r="B32" t="s">
        <v>878</v>
      </c>
      <c r="C32" s="2" t="s">
        <v>879</v>
      </c>
    </row>
    <row r="33" ht="29" spans="1:3">
      <c r="A33">
        <v>32</v>
      </c>
      <c r="B33" t="s">
        <v>880</v>
      </c>
      <c r="C33" s="2" t="s">
        <v>881</v>
      </c>
    </row>
    <row r="34" ht="29" spans="1:3">
      <c r="A34" s="25">
        <v>33</v>
      </c>
      <c r="B34" t="s">
        <v>882</v>
      </c>
      <c r="C34" s="2" t="s">
        <v>883</v>
      </c>
    </row>
    <row r="35" ht="29" spans="1:3">
      <c r="A35">
        <v>34</v>
      </c>
      <c r="B35" t="s">
        <v>884</v>
      </c>
      <c r="C35" s="2" t="s">
        <v>885</v>
      </c>
    </row>
    <row r="36" spans="1:3">
      <c r="A36">
        <v>35</v>
      </c>
      <c r="B36" t="s">
        <v>886</v>
      </c>
      <c r="C36" t="s">
        <v>887</v>
      </c>
    </row>
    <row r="37" ht="139.5" spans="1:3">
      <c r="A37" s="25">
        <v>36</v>
      </c>
      <c r="B37" t="s">
        <v>888</v>
      </c>
      <c r="C37" t="str">
        <f>_xlfn.DISPIMG("ID_330EA65CA1344B4C99B87BC011B2BDA5",1)</f>
        <v>=DISPIMG("ID_330EA65CA1344B4C99B87BC011B2BDA5",1)</v>
      </c>
    </row>
    <row r="38" ht="409.5" spans="1:3">
      <c r="A38">
        <v>37</v>
      </c>
      <c r="B38" t="s">
        <v>889</v>
      </c>
      <c r="C38" t="str">
        <f>_xlfn.DISPIMG("ID_0A043C419F8243CBA33D4F64A480FBE3",1)</f>
        <v>=DISPIMG("ID_0A043C419F8243CBA33D4F64A480FBE3",1)</v>
      </c>
    </row>
    <row r="39" ht="409.5" spans="1:3">
      <c r="A39">
        <v>38</v>
      </c>
      <c r="B39" s="2" t="s">
        <v>890</v>
      </c>
      <c r="C39" t="str">
        <f>_xlfn.DISPIMG("ID_E621120A79824B528975D4F3E25A2CA6",1)</f>
        <v>=DISPIMG("ID_E621120A79824B528975D4F3E25A2CA6",1)</v>
      </c>
    </row>
    <row r="40" ht="58" spans="1:3">
      <c r="A40">
        <v>39</v>
      </c>
      <c r="B40" t="s">
        <v>891</v>
      </c>
      <c r="C40" s="2" t="s">
        <v>892</v>
      </c>
    </row>
    <row r="41" spans="1:2">
      <c r="A41">
        <v>40</v>
      </c>
      <c r="B41" t="s">
        <v>893</v>
      </c>
    </row>
    <row r="42" spans="1:2">
      <c r="A42">
        <v>41</v>
      </c>
      <c r="B42" t="s">
        <v>894</v>
      </c>
    </row>
    <row r="43" spans="2:3">
      <c r="B43" t="s">
        <v>895</v>
      </c>
      <c r="C43" t="s">
        <v>896</v>
      </c>
    </row>
    <row r="44" ht="409.5" spans="2:3">
      <c r="B44" t="s">
        <v>897</v>
      </c>
      <c r="C44" s="2" t="s">
        <v>898</v>
      </c>
    </row>
    <row r="45" ht="159.5" spans="2:3">
      <c r="B45" t="s">
        <v>899</v>
      </c>
      <c r="C45" s="12" t="s">
        <v>900</v>
      </c>
    </row>
    <row r="46" ht="43.5" spans="2:3">
      <c r="B46" t="s">
        <v>901</v>
      </c>
      <c r="C46" s="2" t="s">
        <v>902</v>
      </c>
    </row>
    <row r="47" ht="409.5" spans="2:3">
      <c r="B47" s="2" t="s">
        <v>903</v>
      </c>
      <c r="C47" s="2" t="s">
        <v>904</v>
      </c>
    </row>
    <row r="48" ht="217.5" spans="2:3">
      <c r="B48" t="s">
        <v>905</v>
      </c>
      <c r="C48" s="2" t="s">
        <v>906</v>
      </c>
    </row>
    <row r="49" spans="2:3">
      <c r="B49" t="s">
        <v>907</v>
      </c>
      <c r="C49" t="s">
        <v>908</v>
      </c>
    </row>
    <row r="50" spans="2:3">
      <c r="B50" t="s">
        <v>909</v>
      </c>
      <c r="C50" t="s">
        <v>910</v>
      </c>
    </row>
  </sheetData>
  <pageMargins left="0.7" right="0.7" top="0.75" bottom="0.75" header="0.3" footer="0.3"/>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6"/>
  <sheetViews>
    <sheetView topLeftCell="A283" workbookViewId="0">
      <selection activeCell="C283" sqref="C283"/>
    </sheetView>
  </sheetViews>
  <sheetFormatPr defaultColWidth="8.72727272727273" defaultRowHeight="14.5" outlineLevelCol="3"/>
  <cols>
    <col min="2" max="2" width="97.7272727272727" customWidth="1"/>
    <col min="3" max="3" width="105.181818181818" customWidth="1"/>
    <col min="4" max="4" width="95.5454545454545" customWidth="1"/>
  </cols>
  <sheetData>
    <row r="1" spans="1:3">
      <c r="A1" s="1" t="s">
        <v>0</v>
      </c>
      <c r="B1" s="1" t="s">
        <v>1</v>
      </c>
      <c r="C1" s="1" t="s">
        <v>2</v>
      </c>
    </row>
    <row r="2" ht="188.5" spans="1:3">
      <c r="A2">
        <v>1</v>
      </c>
      <c r="B2" t="s">
        <v>911</v>
      </c>
      <c r="C2" s="2" t="s">
        <v>912</v>
      </c>
    </row>
    <row r="3" ht="72.5" spans="1:3">
      <c r="A3">
        <v>2</v>
      </c>
      <c r="B3" t="s">
        <v>913</v>
      </c>
      <c r="C3" s="2" t="s">
        <v>914</v>
      </c>
    </row>
    <row r="4" ht="72.5" spans="1:3">
      <c r="A4">
        <v>3</v>
      </c>
      <c r="B4" t="s">
        <v>915</v>
      </c>
      <c r="C4" s="2" t="s">
        <v>916</v>
      </c>
    </row>
    <row r="5" ht="87" spans="1:3">
      <c r="A5">
        <v>4</v>
      </c>
      <c r="B5" t="s">
        <v>917</v>
      </c>
      <c r="C5" s="2" t="s">
        <v>918</v>
      </c>
    </row>
    <row r="6" ht="72.5" spans="1:3">
      <c r="A6">
        <v>5</v>
      </c>
      <c r="B6" t="s">
        <v>919</v>
      </c>
      <c r="C6" s="2" t="s">
        <v>920</v>
      </c>
    </row>
    <row r="7" ht="87" spans="1:3">
      <c r="A7">
        <v>6</v>
      </c>
      <c r="B7" t="s">
        <v>921</v>
      </c>
      <c r="C7" s="2" t="s">
        <v>922</v>
      </c>
    </row>
    <row r="8" ht="87" spans="1:3">
      <c r="A8">
        <v>7</v>
      </c>
      <c r="B8" t="s">
        <v>923</v>
      </c>
      <c r="C8" s="2" t="s">
        <v>924</v>
      </c>
    </row>
    <row r="9" ht="72.5" spans="1:3">
      <c r="A9">
        <v>8</v>
      </c>
      <c r="B9" t="s">
        <v>925</v>
      </c>
      <c r="C9" s="2" t="s">
        <v>926</v>
      </c>
    </row>
    <row r="10" ht="101.5" spans="1:3">
      <c r="A10">
        <v>9</v>
      </c>
      <c r="B10" t="s">
        <v>927</v>
      </c>
      <c r="C10" s="2" t="s">
        <v>928</v>
      </c>
    </row>
    <row r="11" ht="72.5" spans="1:3">
      <c r="A11">
        <v>10</v>
      </c>
      <c r="B11" t="s">
        <v>929</v>
      </c>
      <c r="C11" s="2" t="s">
        <v>930</v>
      </c>
    </row>
    <row r="12" ht="116" spans="1:3">
      <c r="A12">
        <v>11</v>
      </c>
      <c r="B12" t="s">
        <v>931</v>
      </c>
      <c r="C12" s="2" t="s">
        <v>932</v>
      </c>
    </row>
    <row r="13" ht="116" spans="1:3">
      <c r="A13">
        <v>12</v>
      </c>
      <c r="B13" t="s">
        <v>933</v>
      </c>
      <c r="C13" s="2" t="s">
        <v>934</v>
      </c>
    </row>
    <row r="14" ht="43.5" spans="1:3">
      <c r="A14">
        <v>13</v>
      </c>
      <c r="B14" t="s">
        <v>935</v>
      </c>
      <c r="C14" s="2" t="s">
        <v>936</v>
      </c>
    </row>
    <row r="15" ht="43.5" spans="1:3">
      <c r="A15">
        <v>14</v>
      </c>
      <c r="B15" t="s">
        <v>937</v>
      </c>
      <c r="C15" s="2" t="s">
        <v>938</v>
      </c>
    </row>
    <row r="16" ht="43.5" spans="1:3">
      <c r="A16">
        <v>15</v>
      </c>
      <c r="B16" t="s">
        <v>939</v>
      </c>
      <c r="C16" s="2" t="s">
        <v>940</v>
      </c>
    </row>
    <row r="17" ht="29" spans="1:3">
      <c r="A17">
        <v>16</v>
      </c>
      <c r="B17" t="s">
        <v>941</v>
      </c>
      <c r="C17" s="2" t="s">
        <v>942</v>
      </c>
    </row>
    <row r="18" ht="43.5" spans="1:3">
      <c r="A18">
        <v>17</v>
      </c>
      <c r="B18" t="s">
        <v>943</v>
      </c>
      <c r="C18" s="2" t="s">
        <v>944</v>
      </c>
    </row>
    <row r="19" ht="29" spans="1:3">
      <c r="A19">
        <v>18</v>
      </c>
      <c r="B19" t="s">
        <v>945</v>
      </c>
      <c r="C19" s="2" t="s">
        <v>946</v>
      </c>
    </row>
    <row r="20" ht="43.5" spans="1:3">
      <c r="A20">
        <v>19</v>
      </c>
      <c r="B20" t="s">
        <v>947</v>
      </c>
      <c r="C20" s="2" t="s">
        <v>948</v>
      </c>
    </row>
    <row r="21" ht="29" spans="1:3">
      <c r="A21">
        <v>20</v>
      </c>
      <c r="B21" t="s">
        <v>949</v>
      </c>
      <c r="C21" s="2" t="s">
        <v>950</v>
      </c>
    </row>
    <row r="22" ht="43.5" spans="1:3">
      <c r="A22">
        <v>21</v>
      </c>
      <c r="B22" t="s">
        <v>951</v>
      </c>
      <c r="C22" s="2" t="s">
        <v>952</v>
      </c>
    </row>
    <row r="23" ht="43.5" spans="1:3">
      <c r="A23">
        <v>22</v>
      </c>
      <c r="B23" t="s">
        <v>953</v>
      </c>
      <c r="C23" s="2" t="s">
        <v>954</v>
      </c>
    </row>
    <row r="24" ht="29" spans="1:3">
      <c r="A24">
        <v>23</v>
      </c>
      <c r="B24" t="s">
        <v>955</v>
      </c>
      <c r="C24" s="2" t="s">
        <v>956</v>
      </c>
    </row>
    <row r="25" ht="43.5" spans="1:3">
      <c r="A25">
        <v>24</v>
      </c>
      <c r="B25" t="s">
        <v>957</v>
      </c>
      <c r="C25" s="2" t="s">
        <v>958</v>
      </c>
    </row>
    <row r="26" ht="43.5" spans="1:3">
      <c r="A26">
        <v>25</v>
      </c>
      <c r="B26" t="s">
        <v>959</v>
      </c>
      <c r="C26" s="2" t="s">
        <v>960</v>
      </c>
    </row>
    <row r="27" ht="29" spans="1:3">
      <c r="A27">
        <v>26</v>
      </c>
      <c r="B27" t="s">
        <v>961</v>
      </c>
      <c r="C27" s="2" t="s">
        <v>962</v>
      </c>
    </row>
    <row r="28" ht="29" spans="1:3">
      <c r="A28">
        <v>27</v>
      </c>
      <c r="B28" t="s">
        <v>963</v>
      </c>
      <c r="C28" s="2" t="s">
        <v>964</v>
      </c>
    </row>
    <row r="29" ht="29" spans="1:3">
      <c r="A29">
        <v>28</v>
      </c>
      <c r="B29" t="s">
        <v>965</v>
      </c>
      <c r="C29" s="2" t="s">
        <v>966</v>
      </c>
    </row>
    <row r="30" ht="29" spans="1:3">
      <c r="A30">
        <v>29</v>
      </c>
      <c r="B30" t="s">
        <v>967</v>
      </c>
      <c r="C30" s="2" t="s">
        <v>968</v>
      </c>
    </row>
    <row r="31" ht="29" spans="1:3">
      <c r="A31">
        <v>30</v>
      </c>
      <c r="B31" t="s">
        <v>969</v>
      </c>
      <c r="C31" s="2" t="s">
        <v>970</v>
      </c>
    </row>
    <row r="32" ht="29" spans="1:3">
      <c r="A32">
        <v>31</v>
      </c>
      <c r="B32" t="s">
        <v>971</v>
      </c>
      <c r="C32" s="2" t="s">
        <v>972</v>
      </c>
    </row>
    <row r="33" spans="1:3">
      <c r="A33">
        <v>32</v>
      </c>
      <c r="B33" t="s">
        <v>973</v>
      </c>
      <c r="C33" t="s">
        <v>974</v>
      </c>
    </row>
    <row r="34" ht="406" spans="1:3">
      <c r="A34">
        <v>33</v>
      </c>
      <c r="B34" t="s">
        <v>975</v>
      </c>
      <c r="C34" s="11" t="s">
        <v>976</v>
      </c>
    </row>
    <row r="35" spans="1:3">
      <c r="A35">
        <v>34</v>
      </c>
      <c r="B35" t="s">
        <v>977</v>
      </c>
      <c r="C35" t="s">
        <v>978</v>
      </c>
    </row>
    <row r="36" spans="1:3">
      <c r="A36">
        <v>35</v>
      </c>
      <c r="B36" t="s">
        <v>979</v>
      </c>
      <c r="C36" t="s">
        <v>980</v>
      </c>
    </row>
    <row r="37" spans="1:3">
      <c r="A37">
        <v>36</v>
      </c>
      <c r="B37" t="s">
        <v>981</v>
      </c>
      <c r="C37" t="s">
        <v>982</v>
      </c>
    </row>
    <row r="38" spans="1:3">
      <c r="A38">
        <v>37</v>
      </c>
      <c r="B38" t="s">
        <v>983</v>
      </c>
      <c r="C38" t="s">
        <v>984</v>
      </c>
    </row>
    <row r="39" ht="391.5" spans="1:3">
      <c r="A39">
        <v>38</v>
      </c>
      <c r="B39" t="s">
        <v>985</v>
      </c>
      <c r="C39" s="11" t="s">
        <v>986</v>
      </c>
    </row>
    <row r="40" ht="377" spans="1:3">
      <c r="A40">
        <v>39</v>
      </c>
      <c r="B40" t="s">
        <v>987</v>
      </c>
      <c r="C40" s="11" t="s">
        <v>988</v>
      </c>
    </row>
    <row r="41" ht="333.5" spans="1:3">
      <c r="A41">
        <v>40</v>
      </c>
      <c r="B41" t="s">
        <v>989</v>
      </c>
      <c r="C41" s="11" t="s">
        <v>990</v>
      </c>
    </row>
    <row r="42" ht="217.5" spans="1:3">
      <c r="A42">
        <v>41</v>
      </c>
      <c r="B42" t="s">
        <v>991</v>
      </c>
      <c r="C42" s="12" t="s">
        <v>992</v>
      </c>
    </row>
    <row r="43" ht="174" spans="1:3">
      <c r="A43">
        <v>42</v>
      </c>
      <c r="B43" t="s">
        <v>993</v>
      </c>
      <c r="C43" s="12" t="s">
        <v>994</v>
      </c>
    </row>
    <row r="44" ht="87" spans="1:3">
      <c r="A44">
        <v>43</v>
      </c>
      <c r="B44" t="s">
        <v>995</v>
      </c>
      <c r="C44" s="11" t="s">
        <v>996</v>
      </c>
    </row>
    <row r="45" spans="1:3">
      <c r="A45">
        <v>44</v>
      </c>
      <c r="B45" t="s">
        <v>997</v>
      </c>
      <c r="C45" t="s">
        <v>998</v>
      </c>
    </row>
    <row r="46" spans="1:3">
      <c r="A46">
        <v>45</v>
      </c>
      <c r="B46" t="s">
        <v>999</v>
      </c>
      <c r="C46" t="s">
        <v>1000</v>
      </c>
    </row>
    <row r="47" spans="1:3">
      <c r="A47">
        <v>46</v>
      </c>
      <c r="B47" t="s">
        <v>1001</v>
      </c>
      <c r="C47" t="s">
        <v>1002</v>
      </c>
    </row>
    <row r="48" ht="304.5" spans="1:3">
      <c r="A48">
        <v>47</v>
      </c>
      <c r="B48" s="2" t="s">
        <v>1003</v>
      </c>
      <c r="C48" s="11" t="s">
        <v>1004</v>
      </c>
    </row>
    <row r="49" ht="217.5" spans="1:3">
      <c r="A49">
        <v>48</v>
      </c>
      <c r="B49" t="s">
        <v>1005</v>
      </c>
      <c r="C49" s="11" t="s">
        <v>1006</v>
      </c>
    </row>
    <row r="50" ht="130.5" spans="1:3">
      <c r="A50">
        <v>49</v>
      </c>
      <c r="B50" t="s">
        <v>1007</v>
      </c>
      <c r="C50" s="11" t="s">
        <v>1008</v>
      </c>
    </row>
    <row r="51" spans="1:3">
      <c r="A51">
        <v>48</v>
      </c>
      <c r="B51" s="2" t="s">
        <v>1009</v>
      </c>
      <c r="C51" t="s">
        <v>1010</v>
      </c>
    </row>
    <row r="52" spans="1:3">
      <c r="A52">
        <v>49</v>
      </c>
      <c r="B52" s="2" t="s">
        <v>1011</v>
      </c>
      <c r="C52" t="s">
        <v>1012</v>
      </c>
    </row>
    <row r="53" spans="1:3">
      <c r="A53">
        <v>50</v>
      </c>
      <c r="B53" s="2" t="s">
        <v>1013</v>
      </c>
      <c r="C53" t="s">
        <v>1014</v>
      </c>
    </row>
    <row r="54" spans="1:3">
      <c r="A54">
        <v>51</v>
      </c>
      <c r="B54" s="2" t="s">
        <v>1015</v>
      </c>
      <c r="C54" s="2" t="s">
        <v>1016</v>
      </c>
    </row>
    <row r="55" ht="409.5" spans="1:4">
      <c r="A55">
        <v>52</v>
      </c>
      <c r="B55" s="2" t="s">
        <v>1017</v>
      </c>
      <c r="C55" s="12" t="s">
        <v>1018</v>
      </c>
      <c r="D55" t="str">
        <f>_xlfn.DISPIMG("ID_2821509E24294BFA999E1E6BB3DFBAC3",1)</f>
        <v>=DISPIMG("ID_2821509E24294BFA999E1E6BB3DFBAC3",1)</v>
      </c>
    </row>
    <row r="56" ht="406" spans="1:3">
      <c r="A56">
        <v>53</v>
      </c>
      <c r="B56" s="2" t="s">
        <v>1019</v>
      </c>
      <c r="C56" s="2" t="s">
        <v>1020</v>
      </c>
    </row>
    <row r="57" ht="290" spans="1:3">
      <c r="A57">
        <v>54</v>
      </c>
      <c r="B57" s="2" t="s">
        <v>1021</v>
      </c>
      <c r="C57" s="12" t="s">
        <v>1022</v>
      </c>
    </row>
    <row r="58" ht="145" spans="1:3">
      <c r="A58">
        <v>55</v>
      </c>
      <c r="B58" s="2" t="s">
        <v>1023</v>
      </c>
      <c r="C58" s="11" t="s">
        <v>1024</v>
      </c>
    </row>
    <row r="59" ht="159.5" spans="1:3">
      <c r="A59">
        <v>56</v>
      </c>
      <c r="B59" s="2" t="s">
        <v>1025</v>
      </c>
      <c r="C59" s="2" t="s">
        <v>1026</v>
      </c>
    </row>
    <row r="60" ht="145" spans="1:3">
      <c r="A60">
        <v>57</v>
      </c>
      <c r="B60" s="2" t="s">
        <v>1027</v>
      </c>
      <c r="C60" s="2" t="s">
        <v>1028</v>
      </c>
    </row>
    <row r="61" ht="223" customHeight="1" spans="1:3">
      <c r="A61">
        <v>58</v>
      </c>
      <c r="B61" s="2" t="s">
        <v>1029</v>
      </c>
      <c r="C61" s="2" t="str">
        <f>_xlfn.DISPIMG("ID_E8DB82A774BC44F29DAC58160F89334E",1)</f>
        <v>=DISPIMG("ID_E8DB82A774BC44F29DAC58160F89334E",1)</v>
      </c>
    </row>
    <row r="62" ht="145" spans="1:3">
      <c r="A62">
        <v>59</v>
      </c>
      <c r="B62" s="2" t="s">
        <v>1030</v>
      </c>
      <c r="C62" s="2" t="s">
        <v>1031</v>
      </c>
    </row>
    <row r="63" ht="188.5" spans="1:3">
      <c r="A63">
        <v>60</v>
      </c>
      <c r="B63" s="2" t="s">
        <v>1032</v>
      </c>
      <c r="C63" s="2" t="s">
        <v>1033</v>
      </c>
    </row>
    <row r="64" ht="159.5" spans="1:3">
      <c r="A64">
        <v>61</v>
      </c>
      <c r="B64" s="2" t="s">
        <v>1034</v>
      </c>
      <c r="C64" s="12" t="s">
        <v>1035</v>
      </c>
    </row>
    <row r="65" spans="1:3">
      <c r="A65">
        <v>62</v>
      </c>
      <c r="B65" s="2" t="s">
        <v>1036</v>
      </c>
      <c r="C65" t="s">
        <v>1037</v>
      </c>
    </row>
    <row r="66" spans="1:3">
      <c r="A66">
        <v>63</v>
      </c>
      <c r="B66" s="2" t="s">
        <v>1038</v>
      </c>
      <c r="C66" t="s">
        <v>1039</v>
      </c>
    </row>
    <row r="67" spans="1:3">
      <c r="A67">
        <v>64</v>
      </c>
      <c r="B67" s="2" t="s">
        <v>1040</v>
      </c>
      <c r="C67" t="s">
        <v>1041</v>
      </c>
    </row>
    <row r="68" ht="116" spans="1:3">
      <c r="A68">
        <v>65</v>
      </c>
      <c r="B68" s="2" t="s">
        <v>1042</v>
      </c>
      <c r="C68" s="12" t="s">
        <v>1043</v>
      </c>
    </row>
    <row r="69" spans="1:3">
      <c r="A69">
        <v>66</v>
      </c>
      <c r="B69" s="2" t="s">
        <v>1044</v>
      </c>
      <c r="C69" t="s">
        <v>1045</v>
      </c>
    </row>
    <row r="70" spans="1:3">
      <c r="A70">
        <v>67</v>
      </c>
      <c r="B70" s="2" t="s">
        <v>1046</v>
      </c>
      <c r="C70" t="s">
        <v>1047</v>
      </c>
    </row>
    <row r="71" spans="1:3">
      <c r="A71">
        <v>68</v>
      </c>
      <c r="B71" s="2" t="s">
        <v>1048</v>
      </c>
      <c r="C71" t="s">
        <v>1049</v>
      </c>
    </row>
    <row r="72" ht="87" spans="1:3">
      <c r="A72">
        <v>69</v>
      </c>
      <c r="B72" s="2" t="s">
        <v>1050</v>
      </c>
      <c r="C72" s="12" t="s">
        <v>1051</v>
      </c>
    </row>
    <row r="73" spans="1:3">
      <c r="A73">
        <v>70</v>
      </c>
      <c r="B73" s="2" t="s">
        <v>1052</v>
      </c>
      <c r="C73" t="s">
        <v>1053</v>
      </c>
    </row>
    <row r="74" spans="1:3">
      <c r="A74">
        <v>71</v>
      </c>
      <c r="B74" s="2" t="s">
        <v>1054</v>
      </c>
      <c r="C74" t="s">
        <v>1055</v>
      </c>
    </row>
    <row r="75" spans="1:3">
      <c r="A75">
        <v>72</v>
      </c>
      <c r="B75" s="2" t="s">
        <v>1056</v>
      </c>
      <c r="C75" t="s">
        <v>1057</v>
      </c>
    </row>
    <row r="76" ht="58" spans="1:3">
      <c r="A76">
        <v>73</v>
      </c>
      <c r="B76" s="2" t="s">
        <v>1058</v>
      </c>
      <c r="C76" s="12" t="s">
        <v>1059</v>
      </c>
    </row>
    <row r="77" spans="1:3">
      <c r="A77">
        <v>74</v>
      </c>
      <c r="B77" s="2" t="s">
        <v>1060</v>
      </c>
      <c r="C77" t="s">
        <v>1061</v>
      </c>
    </row>
    <row r="78" spans="1:3">
      <c r="A78">
        <v>75</v>
      </c>
      <c r="B78" s="2" t="s">
        <v>1062</v>
      </c>
      <c r="C78" t="s">
        <v>1063</v>
      </c>
    </row>
    <row r="79" ht="178" customHeight="1" spans="1:3">
      <c r="A79">
        <v>76</v>
      </c>
      <c r="B79" s="2" t="s">
        <v>1064</v>
      </c>
      <c r="C79" s="2" t="str">
        <f>_xlfn.DISPIMG("ID_75326B33A15A434A9EA433D9273FEEF3",1)</f>
        <v>=DISPIMG("ID_75326B33A15A434A9EA433D9273FEEF3",1)</v>
      </c>
    </row>
    <row r="80" ht="348" spans="1:3">
      <c r="A80">
        <v>77</v>
      </c>
      <c r="B80" s="2" t="s">
        <v>1065</v>
      </c>
      <c r="C80" s="12" t="s">
        <v>1066</v>
      </c>
    </row>
    <row r="81" spans="1:3">
      <c r="A81">
        <v>78</v>
      </c>
      <c r="B81" t="s">
        <v>1067</v>
      </c>
      <c r="C81" t="s">
        <v>1068</v>
      </c>
    </row>
    <row r="82" spans="1:3">
      <c r="A82">
        <v>79</v>
      </c>
      <c r="B82" s="2" t="s">
        <v>1069</v>
      </c>
      <c r="C82" t="s">
        <v>1070</v>
      </c>
    </row>
    <row r="83" ht="87" spans="1:3">
      <c r="A83">
        <v>80</v>
      </c>
      <c r="B83" s="2" t="s">
        <v>1071</v>
      </c>
      <c r="C83" s="12" t="s">
        <v>1072</v>
      </c>
    </row>
    <row r="84" spans="1:3">
      <c r="A84">
        <v>81</v>
      </c>
      <c r="B84" s="2" t="s">
        <v>1073</v>
      </c>
      <c r="C84" t="s">
        <v>1074</v>
      </c>
    </row>
    <row r="85" spans="1:3">
      <c r="A85">
        <v>82</v>
      </c>
      <c r="B85" s="2" t="s">
        <v>1075</v>
      </c>
      <c r="C85" t="s">
        <v>1076</v>
      </c>
    </row>
    <row r="86" spans="1:3">
      <c r="A86">
        <v>83</v>
      </c>
      <c r="B86" s="2" t="s">
        <v>1077</v>
      </c>
      <c r="C86" t="s">
        <v>1078</v>
      </c>
    </row>
    <row r="87" ht="116" spans="1:3">
      <c r="A87">
        <v>84</v>
      </c>
      <c r="B87" s="2" t="s">
        <v>1079</v>
      </c>
      <c r="C87" s="11" t="s">
        <v>1080</v>
      </c>
    </row>
    <row r="88" spans="1:3">
      <c r="A88">
        <v>85</v>
      </c>
      <c r="B88" s="2" t="s">
        <v>1081</v>
      </c>
      <c r="C88" t="s">
        <v>1082</v>
      </c>
    </row>
    <row r="89" spans="1:3">
      <c r="A89">
        <v>86</v>
      </c>
      <c r="B89" s="2" t="s">
        <v>1083</v>
      </c>
      <c r="C89" t="s">
        <v>1084</v>
      </c>
    </row>
    <row r="90" spans="1:3">
      <c r="A90">
        <v>87</v>
      </c>
      <c r="B90" s="2" t="s">
        <v>1085</v>
      </c>
      <c r="C90" t="s">
        <v>1086</v>
      </c>
    </row>
    <row r="91" ht="87" spans="1:3">
      <c r="A91">
        <v>88</v>
      </c>
      <c r="B91" s="2" t="s">
        <v>1087</v>
      </c>
      <c r="C91" s="11" t="s">
        <v>1088</v>
      </c>
    </row>
    <row r="92" ht="409.5" spans="1:3">
      <c r="A92">
        <v>89</v>
      </c>
      <c r="B92" s="2" t="s">
        <v>1089</v>
      </c>
      <c r="C92" t="str">
        <f>_xlfn.DISPIMG("ID_0EB857B5628B41BE90201C676D5F1AE0",1)</f>
        <v>=DISPIMG("ID_0EB857B5628B41BE90201C676D5F1AE0",1)</v>
      </c>
    </row>
    <row r="93" spans="1:3">
      <c r="A93">
        <v>90</v>
      </c>
      <c r="B93" s="2" t="s">
        <v>1090</v>
      </c>
      <c r="C93" t="s">
        <v>1091</v>
      </c>
    </row>
    <row r="94" spans="1:3">
      <c r="A94">
        <v>91</v>
      </c>
      <c r="B94" s="2" t="s">
        <v>1092</v>
      </c>
      <c r="C94" t="s">
        <v>1093</v>
      </c>
    </row>
    <row r="95" ht="203" spans="1:3">
      <c r="A95">
        <v>92</v>
      </c>
      <c r="B95" s="2" t="s">
        <v>1094</v>
      </c>
      <c r="C95" s="2" t="s">
        <v>1095</v>
      </c>
    </row>
    <row r="96" ht="261" spans="1:3">
      <c r="A96">
        <v>93</v>
      </c>
      <c r="B96" s="2" t="s">
        <v>1096</v>
      </c>
      <c r="C96" s="12" t="s">
        <v>1097</v>
      </c>
    </row>
    <row r="97" ht="377" spans="1:3">
      <c r="A97">
        <v>94</v>
      </c>
      <c r="B97" s="2" t="s">
        <v>1098</v>
      </c>
      <c r="C97" s="11" t="s">
        <v>1099</v>
      </c>
    </row>
    <row r="98" ht="217.5" spans="1:3">
      <c r="A98">
        <v>95</v>
      </c>
      <c r="B98" s="2" t="s">
        <v>1100</v>
      </c>
      <c r="C98" s="2" t="s">
        <v>1101</v>
      </c>
    </row>
    <row r="99" ht="246.5" spans="1:3">
      <c r="A99">
        <v>96</v>
      </c>
      <c r="B99" s="2" t="s">
        <v>1102</v>
      </c>
      <c r="C99" s="2" t="s">
        <v>1103</v>
      </c>
    </row>
    <row r="100" spans="1:3">
      <c r="A100">
        <v>97</v>
      </c>
      <c r="B100" s="2" t="s">
        <v>1104</v>
      </c>
      <c r="C100" t="s">
        <v>1105</v>
      </c>
    </row>
    <row r="101" ht="159.5" spans="1:3">
      <c r="A101">
        <v>98</v>
      </c>
      <c r="B101" s="2" t="s">
        <v>1106</v>
      </c>
      <c r="C101" s="2" t="s">
        <v>1107</v>
      </c>
    </row>
    <row r="102" ht="145" spans="1:3">
      <c r="A102">
        <v>99</v>
      </c>
      <c r="B102" s="2" t="s">
        <v>1108</v>
      </c>
      <c r="C102" s="2" t="s">
        <v>1109</v>
      </c>
    </row>
    <row r="103" ht="291" customHeight="1" spans="2:3">
      <c r="B103" s="2" t="s">
        <v>1110</v>
      </c>
      <c r="C103" s="2" t="str">
        <f>_xlfn.DISPIMG("ID_997AC16A448746E1B16D80168C6EA75B",1)</f>
        <v>=DISPIMG("ID_997AC16A448746E1B16D80168C6EA75B",1)</v>
      </c>
    </row>
    <row r="104" ht="291" customHeight="1" spans="2:3">
      <c r="B104" s="2" t="s">
        <v>1111</v>
      </c>
      <c r="C104" s="2" t="str">
        <f>_xlfn.DISPIMG("ID_CFBD7D86AB1A41A3939FBA52ACBFABA1",1)</f>
        <v>=DISPIMG("ID_CFBD7D86AB1A41A3939FBA52ACBFABA1",1)</v>
      </c>
    </row>
    <row r="105" ht="58" customHeight="1" spans="2:3">
      <c r="B105" s="2" t="s">
        <v>1112</v>
      </c>
      <c r="C105" s="2" t="str">
        <f>_xlfn.DISPIMG("ID_B2762CFACCD744AABA5B4F87FC7B8453",1)</f>
        <v>=DISPIMG("ID_B2762CFACCD744AABA5B4F87FC7B8453",1)</v>
      </c>
    </row>
    <row r="106" ht="232" spans="1:3">
      <c r="A106">
        <v>100</v>
      </c>
      <c r="B106" s="2" t="s">
        <v>1113</v>
      </c>
      <c r="C106" s="2" t="s">
        <v>1114</v>
      </c>
    </row>
    <row r="107" ht="72.5" spans="1:3">
      <c r="A107">
        <v>101</v>
      </c>
      <c r="B107" s="2" t="s">
        <v>1115</v>
      </c>
      <c r="C107" s="2" t="s">
        <v>1116</v>
      </c>
    </row>
    <row r="108" ht="72.5" spans="1:3">
      <c r="A108">
        <v>102</v>
      </c>
      <c r="B108" s="2" t="s">
        <v>1117</v>
      </c>
      <c r="C108" s="2" t="s">
        <v>1118</v>
      </c>
    </row>
    <row r="109" ht="29" spans="1:3">
      <c r="A109">
        <v>103</v>
      </c>
      <c r="B109" s="2" t="s">
        <v>1119</v>
      </c>
      <c r="C109" s="2" t="s">
        <v>1120</v>
      </c>
    </row>
    <row r="110" ht="29" spans="1:3">
      <c r="A110">
        <v>104</v>
      </c>
      <c r="B110" s="2" t="s">
        <v>1121</v>
      </c>
      <c r="C110" s="2" t="s">
        <v>1122</v>
      </c>
    </row>
    <row r="111" ht="409.5" spans="1:3">
      <c r="A111">
        <v>105</v>
      </c>
      <c r="B111" s="2" t="s">
        <v>1123</v>
      </c>
      <c r="C111" s="12" t="s">
        <v>1124</v>
      </c>
    </row>
    <row r="112" ht="43.5" spans="1:3">
      <c r="A112">
        <v>106</v>
      </c>
      <c r="B112" s="2" t="s">
        <v>1125</v>
      </c>
      <c r="C112" s="2" t="s">
        <v>1126</v>
      </c>
    </row>
    <row r="113" ht="116" spans="1:3">
      <c r="A113">
        <v>107</v>
      </c>
      <c r="B113" s="2" t="s">
        <v>1127</v>
      </c>
      <c r="C113" s="2" t="s">
        <v>1128</v>
      </c>
    </row>
    <row r="114" spans="1:2">
      <c r="A114">
        <v>108</v>
      </c>
      <c r="B114" s="2" t="s">
        <v>1129</v>
      </c>
    </row>
    <row r="115" ht="58" spans="1:3">
      <c r="A115">
        <v>109</v>
      </c>
      <c r="B115" s="2" t="s">
        <v>1130</v>
      </c>
      <c r="C115" s="2" t="s">
        <v>1131</v>
      </c>
    </row>
    <row r="116" spans="1:3">
      <c r="A116">
        <v>110</v>
      </c>
      <c r="B116" s="2" t="s">
        <v>1132</v>
      </c>
      <c r="C116" t="s">
        <v>1133</v>
      </c>
    </row>
    <row r="117" spans="1:3">
      <c r="A117">
        <v>111</v>
      </c>
      <c r="B117" s="2" t="s">
        <v>1134</v>
      </c>
      <c r="C117" t="s">
        <v>1135</v>
      </c>
    </row>
    <row r="118" spans="1:3">
      <c r="A118">
        <v>112</v>
      </c>
      <c r="B118" s="2" t="s">
        <v>1136</v>
      </c>
      <c r="C118" t="s">
        <v>1137</v>
      </c>
    </row>
    <row r="119" spans="1:3">
      <c r="A119">
        <v>113</v>
      </c>
      <c r="B119" s="2" t="s">
        <v>1138</v>
      </c>
      <c r="C119" t="s">
        <v>1139</v>
      </c>
    </row>
    <row r="120" spans="1:3">
      <c r="A120">
        <v>114</v>
      </c>
      <c r="B120" s="2" t="s">
        <v>1140</v>
      </c>
      <c r="C120" t="s">
        <v>1141</v>
      </c>
    </row>
    <row r="121" spans="1:3">
      <c r="A121">
        <v>115</v>
      </c>
      <c r="B121" s="2" t="s">
        <v>1142</v>
      </c>
      <c r="C121" t="s">
        <v>1143</v>
      </c>
    </row>
    <row r="122" ht="58" spans="1:3">
      <c r="A122">
        <v>116</v>
      </c>
      <c r="B122" s="2" t="s">
        <v>1144</v>
      </c>
      <c r="C122" s="2" t="s">
        <v>1145</v>
      </c>
    </row>
    <row r="123" ht="409.5" spans="1:3">
      <c r="A123">
        <v>117</v>
      </c>
      <c r="B123" t="s">
        <v>1146</v>
      </c>
      <c r="C123" t="str">
        <f>_xlfn.DISPIMG("ID_D9B6F67E916F434EB794FCBD135E23AD",1)</f>
        <v>=DISPIMG("ID_D9B6F67E916F434EB794FCBD135E23AD",1)</v>
      </c>
    </row>
    <row r="124" spans="1:3">
      <c r="A124">
        <v>118</v>
      </c>
      <c r="B124" s="2" t="s">
        <v>1147</v>
      </c>
      <c r="C124" t="s">
        <v>1148</v>
      </c>
    </row>
    <row r="125" ht="338" customHeight="1" spans="1:3">
      <c r="A125">
        <v>119</v>
      </c>
      <c r="B125" s="2" t="s">
        <v>1149</v>
      </c>
      <c r="C125" s="2" t="str">
        <f>_xlfn.DISPIMG("ID_C5952A1E3BC64CBAAF91F3D7323591CD",1)</f>
        <v>=DISPIMG("ID_C5952A1E3BC64CBAAF91F3D7323591CD",1)</v>
      </c>
    </row>
    <row r="126" ht="409" customHeight="1" spans="1:3">
      <c r="A126">
        <v>120</v>
      </c>
      <c r="B126" s="2" t="s">
        <v>1150</v>
      </c>
      <c r="C126" s="2" t="str">
        <f>_xlfn.DISPIMG("ID_16D184CC395140F9AA7ABE7F7D5500B0",1)</f>
        <v>=DISPIMG("ID_16D184CC395140F9AA7ABE7F7D5500B0",1)</v>
      </c>
    </row>
    <row r="127" ht="43.5" spans="1:3">
      <c r="A127">
        <v>121</v>
      </c>
      <c r="B127" s="2" t="s">
        <v>1151</v>
      </c>
      <c r="C127" s="2" t="s">
        <v>1152</v>
      </c>
    </row>
    <row r="128" spans="1:3">
      <c r="A128">
        <v>122</v>
      </c>
      <c r="B128" s="2" t="s">
        <v>1153</v>
      </c>
      <c r="C128" t="s">
        <v>1154</v>
      </c>
    </row>
    <row r="129" spans="1:3">
      <c r="A129">
        <v>123</v>
      </c>
      <c r="B129" s="2" t="s">
        <v>1155</v>
      </c>
      <c r="C129" t="s">
        <v>1156</v>
      </c>
    </row>
    <row r="130" ht="29" spans="1:3">
      <c r="A130">
        <v>124</v>
      </c>
      <c r="B130" s="2" t="s">
        <v>1157</v>
      </c>
      <c r="C130" s="2" t="s">
        <v>1158</v>
      </c>
    </row>
    <row r="131" spans="1:3">
      <c r="A131">
        <v>125</v>
      </c>
      <c r="B131" s="2" t="s">
        <v>1159</v>
      </c>
      <c r="C131" t="s">
        <v>1160</v>
      </c>
    </row>
    <row r="132" spans="1:3">
      <c r="A132">
        <v>126</v>
      </c>
      <c r="B132" s="2" t="s">
        <v>1161</v>
      </c>
      <c r="C132" t="s">
        <v>1162</v>
      </c>
    </row>
    <row r="133" ht="58" spans="1:3">
      <c r="A133">
        <v>127</v>
      </c>
      <c r="B133" s="2" t="s">
        <v>1163</v>
      </c>
      <c r="C133" s="2" t="s">
        <v>1164</v>
      </c>
    </row>
    <row r="134" spans="1:3">
      <c r="A134">
        <v>128</v>
      </c>
      <c r="B134" s="2" t="s">
        <v>1165</v>
      </c>
      <c r="C134" t="s">
        <v>1166</v>
      </c>
    </row>
    <row r="135" spans="1:3">
      <c r="A135">
        <v>129</v>
      </c>
      <c r="B135" s="2" t="s">
        <v>1167</v>
      </c>
      <c r="C135" t="s">
        <v>1168</v>
      </c>
    </row>
    <row r="136" ht="145" spans="1:3">
      <c r="A136">
        <v>130</v>
      </c>
      <c r="B136" s="2" t="s">
        <v>1169</v>
      </c>
      <c r="C136" s="2" t="s">
        <v>1170</v>
      </c>
    </row>
    <row r="137" ht="333.5" spans="1:3">
      <c r="A137">
        <v>131</v>
      </c>
      <c r="B137" s="2" t="s">
        <v>1171</v>
      </c>
      <c r="C137" s="2" t="s">
        <v>1172</v>
      </c>
    </row>
    <row r="138" spans="1:2">
      <c r="A138">
        <v>132</v>
      </c>
      <c r="B138" s="2" t="s">
        <v>1173</v>
      </c>
    </row>
    <row r="139" ht="174" spans="1:3">
      <c r="A139">
        <v>133</v>
      </c>
      <c r="B139" s="2" t="s">
        <v>1174</v>
      </c>
      <c r="C139" s="2" t="s">
        <v>1175</v>
      </c>
    </row>
    <row r="140" ht="217.5" spans="1:3">
      <c r="A140">
        <v>134</v>
      </c>
      <c r="B140" s="2" t="s">
        <v>1176</v>
      </c>
      <c r="C140" s="2" t="s">
        <v>1177</v>
      </c>
    </row>
    <row r="141" ht="159.5" spans="1:3">
      <c r="A141">
        <v>135</v>
      </c>
      <c r="B141" s="2" t="s">
        <v>1178</v>
      </c>
      <c r="C141" s="2" t="s">
        <v>1179</v>
      </c>
    </row>
    <row r="142" ht="116" spans="1:3">
      <c r="A142">
        <v>136</v>
      </c>
      <c r="B142" s="2" t="s">
        <v>1180</v>
      </c>
      <c r="C142" s="2" t="s">
        <v>1181</v>
      </c>
    </row>
    <row r="143" ht="159.5" spans="1:3">
      <c r="A143">
        <v>137</v>
      </c>
      <c r="B143" s="2" t="s">
        <v>1182</v>
      </c>
      <c r="C143" s="2" t="s">
        <v>1183</v>
      </c>
    </row>
    <row r="144" spans="1:2">
      <c r="A144">
        <v>138</v>
      </c>
      <c r="B144" s="2" t="s">
        <v>1184</v>
      </c>
    </row>
    <row r="145" ht="130.5" spans="1:3">
      <c r="A145">
        <v>139</v>
      </c>
      <c r="B145" s="2" t="s">
        <v>1185</v>
      </c>
      <c r="C145" s="2" t="s">
        <v>1186</v>
      </c>
    </row>
    <row r="146" ht="203" spans="1:3">
      <c r="A146">
        <v>140</v>
      </c>
      <c r="B146" s="2" t="s">
        <v>1187</v>
      </c>
      <c r="C146" s="2" t="s">
        <v>1188</v>
      </c>
    </row>
    <row r="147" ht="174" spans="1:3">
      <c r="A147">
        <v>141</v>
      </c>
      <c r="B147" s="2" t="s">
        <v>1189</v>
      </c>
      <c r="C147" s="2" t="s">
        <v>1190</v>
      </c>
    </row>
    <row r="148" ht="203" spans="1:3">
      <c r="A148">
        <v>142</v>
      </c>
      <c r="B148" s="2" t="s">
        <v>1191</v>
      </c>
      <c r="C148" s="2" t="s">
        <v>1192</v>
      </c>
    </row>
    <row r="149" ht="304.5" spans="1:3">
      <c r="A149">
        <v>143</v>
      </c>
      <c r="B149" s="2" t="s">
        <v>1193</v>
      </c>
      <c r="C149" s="2" t="s">
        <v>1194</v>
      </c>
    </row>
    <row r="150" ht="188.5" spans="1:3">
      <c r="A150">
        <v>144</v>
      </c>
      <c r="B150" s="2" t="s">
        <v>1195</v>
      </c>
      <c r="C150" s="2" t="s">
        <v>1196</v>
      </c>
    </row>
    <row r="151" ht="174" spans="1:3">
      <c r="A151">
        <v>145</v>
      </c>
      <c r="B151" s="2" t="s">
        <v>1197</v>
      </c>
      <c r="C151" s="2" t="s">
        <v>1198</v>
      </c>
    </row>
    <row r="152" ht="232" spans="1:3">
      <c r="A152">
        <v>146</v>
      </c>
      <c r="B152" s="2" t="s">
        <v>1199</v>
      </c>
      <c r="C152" s="2" t="s">
        <v>1200</v>
      </c>
    </row>
    <row r="153" spans="1:2">
      <c r="A153">
        <v>147</v>
      </c>
      <c r="B153" s="2" t="s">
        <v>1201</v>
      </c>
    </row>
    <row r="154" ht="29" spans="1:3">
      <c r="A154">
        <v>148</v>
      </c>
      <c r="B154" s="2" t="s">
        <v>1202</v>
      </c>
      <c r="C154" s="2" t="s">
        <v>1203</v>
      </c>
    </row>
    <row r="155" ht="29" spans="1:3">
      <c r="A155">
        <v>149</v>
      </c>
      <c r="B155" s="2" t="s">
        <v>1204</v>
      </c>
      <c r="C155" s="2" t="s">
        <v>1205</v>
      </c>
    </row>
    <row r="156" spans="1:3">
      <c r="A156">
        <v>150</v>
      </c>
      <c r="B156" s="2" t="s">
        <v>1206</v>
      </c>
      <c r="C156" t="s">
        <v>1207</v>
      </c>
    </row>
    <row r="157" ht="29" spans="1:3">
      <c r="A157">
        <v>151</v>
      </c>
      <c r="B157" s="2" t="s">
        <v>1208</v>
      </c>
      <c r="C157" s="2" t="s">
        <v>1209</v>
      </c>
    </row>
    <row r="158" spans="1:3">
      <c r="A158">
        <v>152</v>
      </c>
      <c r="B158" s="2" t="s">
        <v>1210</v>
      </c>
      <c r="C158" t="s">
        <v>1211</v>
      </c>
    </row>
    <row r="159" ht="203" spans="1:3">
      <c r="A159">
        <v>153</v>
      </c>
      <c r="B159" s="2" t="s">
        <v>1212</v>
      </c>
      <c r="C159" s="12" t="s">
        <v>1213</v>
      </c>
    </row>
    <row r="160" spans="1:3">
      <c r="A160">
        <v>154</v>
      </c>
      <c r="B160" s="2" t="s">
        <v>1214</v>
      </c>
      <c r="C160" t="s">
        <v>1215</v>
      </c>
    </row>
    <row r="161" ht="87" spans="1:3">
      <c r="A161">
        <v>155</v>
      </c>
      <c r="B161" s="2" t="s">
        <v>1216</v>
      </c>
      <c r="C161" s="2" t="s">
        <v>1217</v>
      </c>
    </row>
    <row r="162" ht="176.15" spans="2:3">
      <c r="B162" s="2" t="s">
        <v>1218</v>
      </c>
      <c r="C162" t="str">
        <f>_xlfn.DISPIMG("ID_9A89287DE4C24BC18D0319D490CBB3CA",1)</f>
        <v>=DISPIMG("ID_9A89287DE4C24BC18D0319D490CBB3CA",1)</v>
      </c>
    </row>
    <row r="163" spans="1:3">
      <c r="A163">
        <v>155</v>
      </c>
      <c r="B163" s="2" t="s">
        <v>1219</v>
      </c>
      <c r="C163" t="s">
        <v>1220</v>
      </c>
    </row>
    <row r="164" spans="1:3">
      <c r="A164">
        <v>156</v>
      </c>
      <c r="B164" s="2" t="s">
        <v>1221</v>
      </c>
      <c r="C164" t="s">
        <v>1222</v>
      </c>
    </row>
    <row r="165" spans="1:3">
      <c r="A165">
        <v>157</v>
      </c>
      <c r="B165" s="2" t="s">
        <v>1223</v>
      </c>
      <c r="C165" t="s">
        <v>1224</v>
      </c>
    </row>
    <row r="166" spans="1:3">
      <c r="A166">
        <v>158</v>
      </c>
      <c r="B166" s="2" t="s">
        <v>1225</v>
      </c>
      <c r="C166" t="s">
        <v>1226</v>
      </c>
    </row>
    <row r="167" spans="1:3">
      <c r="A167">
        <v>159</v>
      </c>
      <c r="B167" s="2" t="s">
        <v>1227</v>
      </c>
      <c r="C167" t="s">
        <v>1228</v>
      </c>
    </row>
    <row r="168" ht="409.5" spans="1:3">
      <c r="A168">
        <v>160</v>
      </c>
      <c r="B168" s="2" t="s">
        <v>1227</v>
      </c>
      <c r="C168" t="str">
        <f>_xlfn.DISPIMG("ID_CC3A8499760F46F8AB4C679855F87CC7",1)</f>
        <v>=DISPIMG("ID_CC3A8499760F46F8AB4C679855F87CC7",1)</v>
      </c>
    </row>
    <row r="169" ht="409.5" spans="1:3">
      <c r="A169">
        <v>161</v>
      </c>
      <c r="B169" s="2" t="s">
        <v>1229</v>
      </c>
      <c r="C169" s="2" t="s">
        <v>1230</v>
      </c>
    </row>
    <row r="170" spans="1:3">
      <c r="A170">
        <v>162</v>
      </c>
      <c r="B170" t="s">
        <v>1231</v>
      </c>
      <c r="C170" s="2" t="s">
        <v>1232</v>
      </c>
    </row>
    <row r="171" spans="1:3">
      <c r="A171">
        <v>163</v>
      </c>
      <c r="B171" t="s">
        <v>1233</v>
      </c>
      <c r="C171" s="2" t="s">
        <v>1234</v>
      </c>
    </row>
    <row r="172" spans="1:3">
      <c r="A172">
        <v>164</v>
      </c>
      <c r="B172" t="s">
        <v>1235</v>
      </c>
      <c r="C172" s="2" t="s">
        <v>1236</v>
      </c>
    </row>
    <row r="173" spans="1:3">
      <c r="A173">
        <v>165</v>
      </c>
      <c r="B173" t="s">
        <v>1237</v>
      </c>
      <c r="C173" t="s">
        <v>1238</v>
      </c>
    </row>
    <row r="174" spans="1:3">
      <c r="A174">
        <v>166</v>
      </c>
      <c r="B174" t="s">
        <v>1239</v>
      </c>
      <c r="C174" t="s">
        <v>1240</v>
      </c>
    </row>
    <row r="175" ht="72.5" spans="1:3">
      <c r="A175">
        <v>167</v>
      </c>
      <c r="B175" t="s">
        <v>1241</v>
      </c>
      <c r="C175" s="2" t="s">
        <v>1242</v>
      </c>
    </row>
    <row r="176" spans="1:3">
      <c r="A176">
        <v>168</v>
      </c>
      <c r="B176" t="s">
        <v>1243</v>
      </c>
      <c r="C176" s="2" t="s">
        <v>1244</v>
      </c>
    </row>
    <row r="177" ht="29" spans="1:3">
      <c r="A177">
        <v>169</v>
      </c>
      <c r="B177" t="s">
        <v>1245</v>
      </c>
      <c r="C177" s="2" t="s">
        <v>1246</v>
      </c>
    </row>
    <row r="178" spans="1:3">
      <c r="A178">
        <v>170</v>
      </c>
      <c r="B178" t="s">
        <v>1247</v>
      </c>
      <c r="C178" s="2" t="s">
        <v>1248</v>
      </c>
    </row>
    <row r="179" spans="1:3">
      <c r="A179">
        <v>171</v>
      </c>
      <c r="B179" t="s">
        <v>1249</v>
      </c>
      <c r="C179" s="2" t="s">
        <v>1250</v>
      </c>
    </row>
    <row r="180" ht="63" customHeight="1" spans="1:3">
      <c r="A180">
        <v>172</v>
      </c>
      <c r="B180" s="2" t="s">
        <v>1251</v>
      </c>
      <c r="C180" s="2" t="s">
        <v>1252</v>
      </c>
    </row>
    <row r="181" ht="159.5" spans="1:3">
      <c r="A181">
        <v>173</v>
      </c>
      <c r="B181" s="2" t="s">
        <v>1253</v>
      </c>
      <c r="C181" s="12" t="s">
        <v>1254</v>
      </c>
    </row>
    <row r="182" ht="29" spans="1:3">
      <c r="A182">
        <v>174</v>
      </c>
      <c r="B182" t="s">
        <v>1255</v>
      </c>
      <c r="C182" s="2" t="s">
        <v>1256</v>
      </c>
    </row>
    <row r="183" spans="1:3">
      <c r="A183">
        <v>175</v>
      </c>
      <c r="B183" s="2" t="s">
        <v>1257</v>
      </c>
      <c r="C183" t="s">
        <v>1258</v>
      </c>
    </row>
    <row r="184" ht="29" spans="1:3">
      <c r="A184">
        <v>176</v>
      </c>
      <c r="B184" t="s">
        <v>1259</v>
      </c>
      <c r="C184" s="2" t="s">
        <v>1260</v>
      </c>
    </row>
    <row r="185" ht="159.5" spans="1:3">
      <c r="A185">
        <v>177</v>
      </c>
      <c r="B185" s="2" t="s">
        <v>1261</v>
      </c>
      <c r="C185" s="2" t="s">
        <v>1262</v>
      </c>
    </row>
    <row r="186" ht="87" spans="1:3">
      <c r="A186">
        <v>178</v>
      </c>
      <c r="B186" t="s">
        <v>1263</v>
      </c>
      <c r="C186" s="2" t="s">
        <v>1264</v>
      </c>
    </row>
    <row r="187" ht="29" spans="1:3">
      <c r="A187">
        <v>179</v>
      </c>
      <c r="B187" s="2" t="s">
        <v>1265</v>
      </c>
      <c r="C187" s="2" t="s">
        <v>1266</v>
      </c>
    </row>
    <row r="188" ht="29" spans="1:3">
      <c r="A188">
        <v>180</v>
      </c>
      <c r="B188" t="s">
        <v>1267</v>
      </c>
      <c r="C188" s="2" t="s">
        <v>1268</v>
      </c>
    </row>
    <row r="189" ht="43.5" spans="1:3">
      <c r="A189">
        <v>181</v>
      </c>
      <c r="B189" s="2" t="s">
        <v>1269</v>
      </c>
      <c r="C189" s="2" t="s">
        <v>1270</v>
      </c>
    </row>
    <row r="190" ht="43.5" spans="1:3">
      <c r="A190">
        <v>182</v>
      </c>
      <c r="B190" s="2" t="s">
        <v>1271</v>
      </c>
      <c r="C190" s="2" t="s">
        <v>1272</v>
      </c>
    </row>
    <row r="191" ht="29" spans="1:3">
      <c r="A191">
        <v>183</v>
      </c>
      <c r="B191" s="2" t="s">
        <v>1273</v>
      </c>
      <c r="C191" s="2" t="s">
        <v>1274</v>
      </c>
    </row>
    <row r="192" ht="43.5" spans="1:3">
      <c r="A192">
        <v>184</v>
      </c>
      <c r="B192" s="2" t="s">
        <v>1275</v>
      </c>
      <c r="C192" s="2" t="s">
        <v>1276</v>
      </c>
    </row>
    <row r="193" ht="29" spans="1:3">
      <c r="A193">
        <v>185</v>
      </c>
      <c r="B193" s="2" t="s">
        <v>1277</v>
      </c>
      <c r="C193" s="2" t="s">
        <v>1278</v>
      </c>
    </row>
    <row r="194" ht="29" spans="1:3">
      <c r="A194">
        <v>186</v>
      </c>
      <c r="B194" s="2" t="s">
        <v>1279</v>
      </c>
      <c r="C194" s="2" t="s">
        <v>1280</v>
      </c>
    </row>
    <row r="195" ht="29" spans="1:3">
      <c r="A195">
        <v>187</v>
      </c>
      <c r="B195" s="2" t="s">
        <v>1281</v>
      </c>
      <c r="C195" s="2" t="s">
        <v>1282</v>
      </c>
    </row>
    <row r="196" ht="43.5" spans="1:3">
      <c r="A196">
        <v>188</v>
      </c>
      <c r="B196" s="2" t="s">
        <v>1283</v>
      </c>
      <c r="C196" s="2" t="s">
        <v>1284</v>
      </c>
    </row>
    <row r="197" ht="29" spans="1:3">
      <c r="A197">
        <v>189</v>
      </c>
      <c r="B197" s="2" t="s">
        <v>1285</v>
      </c>
      <c r="C197" s="2" t="s">
        <v>1286</v>
      </c>
    </row>
    <row r="198" ht="29" spans="1:3">
      <c r="A198">
        <v>190</v>
      </c>
      <c r="B198" s="2" t="s">
        <v>1287</v>
      </c>
      <c r="C198" s="2" t="s">
        <v>1288</v>
      </c>
    </row>
    <row r="199" ht="409" customHeight="1" spans="1:3">
      <c r="A199">
        <v>191</v>
      </c>
      <c r="B199" s="2" t="s">
        <v>1289</v>
      </c>
      <c r="C199" s="2" t="s">
        <v>1290</v>
      </c>
    </row>
    <row r="200" ht="29" spans="1:3">
      <c r="A200">
        <v>192</v>
      </c>
      <c r="B200" t="s">
        <v>1291</v>
      </c>
      <c r="C200" s="2" t="s">
        <v>1292</v>
      </c>
    </row>
    <row r="201" spans="1:3">
      <c r="A201">
        <v>193</v>
      </c>
      <c r="B201" s="2" t="s">
        <v>1293</v>
      </c>
      <c r="C201" s="2" t="s">
        <v>1294</v>
      </c>
    </row>
    <row r="202" spans="1:3">
      <c r="A202">
        <v>194</v>
      </c>
      <c r="B202" s="2" t="s">
        <v>1295</v>
      </c>
      <c r="C202" t="s">
        <v>1296</v>
      </c>
    </row>
    <row r="203" ht="29" spans="1:3">
      <c r="A203">
        <v>195</v>
      </c>
      <c r="B203" s="2" t="s">
        <v>1297</v>
      </c>
      <c r="C203" s="2" t="s">
        <v>1298</v>
      </c>
    </row>
    <row r="204" spans="1:3">
      <c r="A204">
        <v>196</v>
      </c>
      <c r="B204" s="2" t="s">
        <v>1299</v>
      </c>
      <c r="C204" t="s">
        <v>1300</v>
      </c>
    </row>
    <row r="205" ht="116" spans="1:3">
      <c r="A205">
        <v>197</v>
      </c>
      <c r="B205" s="2" t="s">
        <v>1301</v>
      </c>
      <c r="C205" s="2" t="s">
        <v>1302</v>
      </c>
    </row>
    <row r="206" ht="116" spans="1:3">
      <c r="A206">
        <v>198</v>
      </c>
      <c r="B206" s="2" t="s">
        <v>1303</v>
      </c>
      <c r="C206" s="2" t="s">
        <v>1304</v>
      </c>
    </row>
    <row r="207" spans="1:3">
      <c r="A207">
        <v>199</v>
      </c>
      <c r="B207" s="2" t="s">
        <v>1305</v>
      </c>
      <c r="C207" t="s">
        <v>1306</v>
      </c>
    </row>
    <row r="208" ht="29" spans="1:3">
      <c r="A208">
        <v>200</v>
      </c>
      <c r="B208" s="2" t="s">
        <v>1307</v>
      </c>
      <c r="C208" s="2" t="s">
        <v>1308</v>
      </c>
    </row>
    <row r="209" ht="409.5" spans="1:3">
      <c r="A209">
        <v>201</v>
      </c>
      <c r="B209" s="2" t="s">
        <v>1309</v>
      </c>
      <c r="C209" t="str">
        <f>_xlfn.DISPIMG("ID_7D2C5A0839CC499A8D6C72A14471EFC6",1)</f>
        <v>=DISPIMG("ID_7D2C5A0839CC499A8D6C72A14471EFC6",1)</v>
      </c>
    </row>
    <row r="210" ht="275" spans="1:3">
      <c r="A210">
        <v>202</v>
      </c>
      <c r="B210" s="2" t="s">
        <v>1310</v>
      </c>
      <c r="C210" t="str">
        <f>_xlfn.DISPIMG("ID_010B971B95A0494C88B2739426C7EEFD",1)</f>
        <v>=DISPIMG("ID_010B971B95A0494C88B2739426C7EEFD",1)</v>
      </c>
    </row>
    <row r="211" ht="236" spans="1:3">
      <c r="A211">
        <v>203</v>
      </c>
      <c r="B211" s="2" t="s">
        <v>1311</v>
      </c>
      <c r="C211" t="str">
        <f>_xlfn.DISPIMG("ID_23F8C37D0B6B4AB89594F8DF6852F441",1)</f>
        <v>=DISPIMG("ID_23F8C37D0B6B4AB89594F8DF6852F441",1)</v>
      </c>
    </row>
    <row r="212" ht="409.5" spans="1:3">
      <c r="A212">
        <v>204</v>
      </c>
      <c r="B212" s="2" t="s">
        <v>1312</v>
      </c>
      <c r="C212" t="str">
        <f>_xlfn.DISPIMG("ID_63EDA22D24F8438AAD8F5563B6EA8A17",1)</f>
        <v>=DISPIMG("ID_63EDA22D24F8438AAD8F5563B6EA8A17",1)</v>
      </c>
    </row>
    <row r="213" ht="29" spans="1:3">
      <c r="A213">
        <v>205</v>
      </c>
      <c r="B213" s="2" t="s">
        <v>1313</v>
      </c>
      <c r="C213" s="2" t="s">
        <v>1314</v>
      </c>
    </row>
    <row r="214" ht="29" spans="1:3">
      <c r="A214">
        <v>206</v>
      </c>
      <c r="B214" s="2" t="s">
        <v>1315</v>
      </c>
      <c r="C214" s="2" t="s">
        <v>1316</v>
      </c>
    </row>
    <row r="215" ht="29" spans="1:3">
      <c r="A215">
        <v>207</v>
      </c>
      <c r="B215" s="2" t="s">
        <v>1317</v>
      </c>
      <c r="C215" s="2" t="s">
        <v>1318</v>
      </c>
    </row>
    <row r="216" ht="402" spans="1:3">
      <c r="A216">
        <v>208</v>
      </c>
      <c r="B216" s="2" t="s">
        <v>1319</v>
      </c>
      <c r="C216" t="str">
        <f>_xlfn.DISPIMG("ID_3F62844F8A034C1AB6F576DE89021DA1",1)</f>
        <v>=DISPIMG("ID_3F62844F8A034C1AB6F576DE89021DA1",1)</v>
      </c>
    </row>
    <row r="217" ht="409.5" spans="1:3">
      <c r="A217">
        <v>209</v>
      </c>
      <c r="B217" s="2" t="s">
        <v>1320</v>
      </c>
      <c r="C217" t="str">
        <f>_xlfn.DISPIMG("ID_44F1E41B37B945A7B89BE2E12DDB7DC8",1)</f>
        <v>=DISPIMG("ID_44F1E41B37B945A7B89BE2E12DDB7DC8",1)</v>
      </c>
    </row>
    <row r="218" ht="43.5" spans="1:3">
      <c r="A218">
        <v>210</v>
      </c>
      <c r="B218" t="s">
        <v>1321</v>
      </c>
      <c r="C218" s="2" t="s">
        <v>1322</v>
      </c>
    </row>
    <row r="219" ht="72.5" spans="1:3">
      <c r="A219">
        <v>211</v>
      </c>
      <c r="B219" s="2" t="s">
        <v>1323</v>
      </c>
      <c r="C219" s="12" t="s">
        <v>1324</v>
      </c>
    </row>
    <row r="220" ht="43.5" spans="1:3">
      <c r="A220">
        <v>212</v>
      </c>
      <c r="B220" s="2" t="s">
        <v>1325</v>
      </c>
      <c r="C220" s="11" t="s">
        <v>1326</v>
      </c>
    </row>
    <row r="221" ht="101.5" spans="1:3">
      <c r="A221">
        <v>213</v>
      </c>
      <c r="B221" s="2" t="s">
        <v>1327</v>
      </c>
      <c r="C221" s="2" t="s">
        <v>1328</v>
      </c>
    </row>
    <row r="222" ht="409.5" spans="1:3">
      <c r="A222">
        <v>214</v>
      </c>
      <c r="B222" t="s">
        <v>1329</v>
      </c>
      <c r="C222" t="str">
        <f>_xlfn.DISPIMG("ID_8418F1F6968C4BEF951F59D728693087",1)</f>
        <v>=DISPIMG("ID_8418F1F6968C4BEF951F59D728693087",1)</v>
      </c>
    </row>
    <row r="223" ht="72.5" spans="2:3">
      <c r="B223" s="2" t="s">
        <v>1330</v>
      </c>
      <c r="C223" s="2" t="s">
        <v>1331</v>
      </c>
    </row>
    <row r="224" ht="101.5" spans="1:3">
      <c r="A224">
        <v>215</v>
      </c>
      <c r="B224" s="2" t="s">
        <v>1332</v>
      </c>
      <c r="C224" s="2" t="s">
        <v>1333</v>
      </c>
    </row>
    <row r="225" ht="116" spans="1:3">
      <c r="A225">
        <v>216</v>
      </c>
      <c r="B225" s="2" t="s">
        <v>1334</v>
      </c>
      <c r="C225" s="2" t="s">
        <v>1335</v>
      </c>
    </row>
    <row r="226" ht="58" spans="1:3">
      <c r="A226">
        <v>217</v>
      </c>
      <c r="B226" s="2" t="s">
        <v>1336</v>
      </c>
      <c r="C226" s="2" t="s">
        <v>1337</v>
      </c>
    </row>
    <row r="227" ht="130.5" spans="1:3">
      <c r="A227">
        <v>218</v>
      </c>
      <c r="B227" s="2" t="s">
        <v>1338</v>
      </c>
      <c r="C227" s="2" t="s">
        <v>1339</v>
      </c>
    </row>
    <row r="228" ht="219" customHeight="1" spans="1:3">
      <c r="A228">
        <v>219</v>
      </c>
      <c r="B228" s="2" t="s">
        <v>1340</v>
      </c>
      <c r="C228" s="2" t="str">
        <f>_xlfn.DISPIMG("ID_9FFA8224069847B8B8337B310BDFFB8A",1)</f>
        <v>=DISPIMG("ID_9FFA8224069847B8B8337B310BDFFB8A",1)</v>
      </c>
    </row>
    <row r="229" ht="269" spans="1:3">
      <c r="A229">
        <v>220</v>
      </c>
      <c r="B229" t="s">
        <v>1341</v>
      </c>
      <c r="C229" t="str">
        <f>_xlfn.DISPIMG("ID_7912D20DE5C049A087674FC22C56DABD",1)</f>
        <v>=DISPIMG("ID_7912D20DE5C049A087674FC22C56DABD",1)</v>
      </c>
    </row>
    <row r="230" ht="285.5" spans="1:3">
      <c r="A230">
        <v>221</v>
      </c>
      <c r="B230" s="2" t="s">
        <v>1342</v>
      </c>
      <c r="C230" t="str">
        <f>_xlfn.DISPIMG("ID_68F40F82DA114B268A6FBB33EAD6D9B8",1)</f>
        <v>=DISPIMG("ID_68F40F82DA114B268A6FBB33EAD6D9B8",1)</v>
      </c>
    </row>
    <row r="231" ht="292.7" spans="1:3">
      <c r="A231">
        <v>222</v>
      </c>
      <c r="B231" s="2" t="s">
        <v>1343</v>
      </c>
      <c r="C231" t="str">
        <f>_xlfn.DISPIMG("ID_B48F2532C33B4442ADEE967AA1BDEB9C",1)</f>
        <v>=DISPIMG("ID_B48F2532C33B4442ADEE967AA1BDEB9C",1)</v>
      </c>
    </row>
    <row r="232" ht="268.5" spans="1:3">
      <c r="A232">
        <v>223</v>
      </c>
      <c r="B232" s="2" t="s">
        <v>1344</v>
      </c>
      <c r="C232" t="str">
        <f>_xlfn.DISPIMG("ID_6A55884F655E49D4805AC931DB71CE7C",1)</f>
        <v>=DISPIMG("ID_6A55884F655E49D4805AC931DB71CE7C",1)</v>
      </c>
    </row>
    <row r="233" ht="269" spans="1:3">
      <c r="A233">
        <v>224</v>
      </c>
      <c r="B233" s="2" t="s">
        <v>1345</v>
      </c>
      <c r="C233" t="str">
        <f>_xlfn.DISPIMG("ID_C86D6F2286E746E4B86B15740438E6FB",1)</f>
        <v>=DISPIMG("ID_C86D6F2286E746E4B86B15740438E6FB",1)</v>
      </c>
    </row>
    <row r="234" ht="206" spans="1:3">
      <c r="A234">
        <v>225</v>
      </c>
      <c r="B234" s="2" t="s">
        <v>1346</v>
      </c>
      <c r="C234" t="str">
        <f>_xlfn.DISPIMG("ID_A5AFA95B68034894B715D1E619BF3556",1)</f>
        <v>=DISPIMG("ID_A5AFA95B68034894B715D1E619BF3556",1)</v>
      </c>
    </row>
    <row r="235" ht="251.45" spans="1:3">
      <c r="A235">
        <v>226</v>
      </c>
      <c r="B235" s="2" t="s">
        <v>1347</v>
      </c>
      <c r="C235" t="str">
        <f>_xlfn.DISPIMG("ID_58DBDBD404CD48859C346C1B3E11B1AA",1)</f>
        <v>=DISPIMG("ID_58DBDBD404CD48859C346C1B3E11B1AA",1)</v>
      </c>
    </row>
    <row r="236" spans="1:2">
      <c r="A236">
        <v>227</v>
      </c>
      <c r="B236" s="2" t="s">
        <v>1348</v>
      </c>
    </row>
    <row r="237" ht="58" spans="1:3">
      <c r="A237">
        <v>228</v>
      </c>
      <c r="B237" s="2" t="s">
        <v>1349</v>
      </c>
      <c r="C237" s="2" t="s">
        <v>1350</v>
      </c>
    </row>
    <row r="238" ht="263" spans="1:3">
      <c r="A238">
        <v>229</v>
      </c>
      <c r="B238" s="2" t="s">
        <v>1351</v>
      </c>
      <c r="C238" t="str">
        <f>_xlfn.DISPIMG("ID_D2E9727E21004287A8A2EF13DA8C8A28",1)</f>
        <v>=DISPIMG("ID_D2E9727E21004287A8A2EF13DA8C8A28",1)</v>
      </c>
    </row>
    <row r="239" ht="308.95" spans="1:3">
      <c r="A239">
        <v>230</v>
      </c>
      <c r="B239" s="2" t="s">
        <v>1352</v>
      </c>
      <c r="C239" t="str">
        <f>_xlfn.DISPIMG("ID_13CB2B8272BF464ABC57D2E128A66C1D",1)</f>
        <v>=DISPIMG("ID_13CB2B8272BF464ABC57D2E128A66C1D",1)</v>
      </c>
    </row>
    <row r="240" ht="183.5" spans="1:3">
      <c r="A240">
        <v>231</v>
      </c>
      <c r="B240" s="2" t="s">
        <v>1353</v>
      </c>
      <c r="C240" t="str">
        <f>_xlfn.DISPIMG("ID_A69FBAB23B684166BD5A3B075C0E7420",1)</f>
        <v>=DISPIMG("ID_A69FBAB23B684166BD5A3B075C0E7420",1)</v>
      </c>
    </row>
    <row r="241" ht="249.5" spans="1:3">
      <c r="A241">
        <v>232</v>
      </c>
      <c r="B241" s="2" t="s">
        <v>1354</v>
      </c>
      <c r="C241" t="str">
        <f>_xlfn.DISPIMG("ID_33A0F9C8C1C04490B3998966984F921F",1)</f>
        <v>=DISPIMG("ID_33A0F9C8C1C04490B3998966984F921F",1)</v>
      </c>
    </row>
    <row r="242" ht="409.5" spans="1:3">
      <c r="A242">
        <v>233</v>
      </c>
      <c r="B242" s="2" t="s">
        <v>1355</v>
      </c>
      <c r="C242" t="str">
        <f>_xlfn.DISPIMG("ID_0A27F56D6DB740C88EE65AB4785D08ED",1)</f>
        <v>=DISPIMG("ID_0A27F56D6DB740C88EE65AB4785D08ED",1)</v>
      </c>
    </row>
    <row r="243" spans="1:2">
      <c r="A243">
        <v>234</v>
      </c>
      <c r="B243" s="2" t="s">
        <v>1356</v>
      </c>
    </row>
    <row r="244" ht="29" spans="1:2">
      <c r="A244">
        <v>235</v>
      </c>
      <c r="B244" s="2" t="s">
        <v>1357</v>
      </c>
    </row>
    <row r="245" spans="1:2">
      <c r="A245">
        <v>236</v>
      </c>
      <c r="B245" s="2" t="s">
        <v>1358</v>
      </c>
    </row>
    <row r="246" ht="225.5" spans="1:3">
      <c r="A246">
        <v>237</v>
      </c>
      <c r="B246" s="2" t="s">
        <v>1359</v>
      </c>
      <c r="C246" t="str">
        <f>_xlfn.DISPIMG("ID_78245D8EA7E3490FA9F1A6486D56EB17",1)</f>
        <v>=DISPIMG("ID_78245D8EA7E3490FA9F1A6486D56EB17",1)</v>
      </c>
    </row>
    <row r="247" ht="275" spans="1:3">
      <c r="A247">
        <v>238</v>
      </c>
      <c r="B247" s="2" t="s">
        <v>1360</v>
      </c>
      <c r="C247" t="str">
        <f>_xlfn.DISPIMG("ID_C2C2301070DF4DDABE6F062EF6AEB985",1)</f>
        <v>=DISPIMG("ID_C2C2301070DF4DDABE6F062EF6AEB985",1)</v>
      </c>
    </row>
    <row r="248" ht="390" customHeight="1" spans="1:3">
      <c r="A248">
        <v>239</v>
      </c>
      <c r="B248" s="2" t="s">
        <v>1361</v>
      </c>
      <c r="C248" s="2" t="str">
        <f>_xlfn.DISPIMG("ID_E15A6C2AC81E42148550F9B46FC9A660",1)</f>
        <v>=DISPIMG("ID_E15A6C2AC81E42148550F9B46FC9A660",1)</v>
      </c>
    </row>
    <row r="249" ht="200" customHeight="1" spans="1:3">
      <c r="A249">
        <v>240</v>
      </c>
      <c r="B249" s="2" t="s">
        <v>1362</v>
      </c>
      <c r="C249" s="2" t="str">
        <f>_xlfn.DISPIMG("ID_287D4538CC6240E780048E48252FD4AB",1)</f>
        <v>=DISPIMG("ID_287D4538CC6240E780048E48252FD4AB",1)</v>
      </c>
    </row>
    <row r="250" ht="116" spans="1:3">
      <c r="A250">
        <v>241</v>
      </c>
      <c r="B250" s="2"/>
      <c r="C250" s="2" t="s">
        <v>1363</v>
      </c>
    </row>
    <row r="251" ht="409.5" spans="1:3">
      <c r="A251">
        <v>242</v>
      </c>
      <c r="B251" s="2" t="s">
        <v>1364</v>
      </c>
      <c r="C251" t="str">
        <f>_xlfn.DISPIMG("ID_507E6D576A314C52902DC4AF6AA5D6F6",1)</f>
        <v>=DISPIMG("ID_507E6D576A314C52902DC4AF6AA5D6F6",1)</v>
      </c>
    </row>
    <row r="252" ht="302.25" spans="1:3">
      <c r="A252">
        <v>243</v>
      </c>
      <c r="B252" t="s">
        <v>1365</v>
      </c>
      <c r="C252" t="str">
        <f>_xlfn.DISPIMG("ID_ABDCC2E9853745B7860D3C1F3BC7FC1F",1)</f>
        <v>=DISPIMG("ID_ABDCC2E9853745B7860D3C1F3BC7FC1F",1)</v>
      </c>
    </row>
    <row r="253" spans="1:2">
      <c r="A253">
        <v>244</v>
      </c>
      <c r="B253" s="2" t="s">
        <v>1366</v>
      </c>
    </row>
    <row r="254" spans="1:2">
      <c r="A254">
        <v>245</v>
      </c>
      <c r="B254" s="2" t="s">
        <v>1367</v>
      </c>
    </row>
    <row r="255" spans="1:2">
      <c r="A255">
        <v>246</v>
      </c>
      <c r="B255" s="2" t="s">
        <v>1368</v>
      </c>
    </row>
    <row r="256" spans="1:2">
      <c r="A256">
        <v>247</v>
      </c>
      <c r="B256" s="2" t="s">
        <v>1369</v>
      </c>
    </row>
    <row r="257" spans="1:2">
      <c r="A257">
        <v>248</v>
      </c>
      <c r="B257" s="2" t="s">
        <v>1370</v>
      </c>
    </row>
    <row r="258" ht="116" spans="1:3">
      <c r="A258">
        <v>249</v>
      </c>
      <c r="B258" t="s">
        <v>1371</v>
      </c>
      <c r="C258" s="2" t="s">
        <v>1372</v>
      </c>
    </row>
    <row r="259" spans="1:2">
      <c r="A259">
        <v>250</v>
      </c>
      <c r="B259" s="2" t="s">
        <v>1373</v>
      </c>
    </row>
    <row r="260" spans="1:2">
      <c r="A260">
        <v>251</v>
      </c>
      <c r="B260" s="2" t="s">
        <v>1374</v>
      </c>
    </row>
    <row r="261" spans="1:2">
      <c r="A261">
        <v>252</v>
      </c>
      <c r="B261" s="2" t="s">
        <v>1375</v>
      </c>
    </row>
    <row r="262" spans="1:2">
      <c r="A262">
        <v>253</v>
      </c>
      <c r="B262" s="2" t="s">
        <v>1376</v>
      </c>
    </row>
    <row r="263" spans="1:2">
      <c r="A263">
        <v>254</v>
      </c>
      <c r="B263" s="2" t="s">
        <v>1377</v>
      </c>
    </row>
    <row r="264" spans="1:2">
      <c r="A264">
        <v>255</v>
      </c>
      <c r="B264" s="2" t="s">
        <v>1378</v>
      </c>
    </row>
    <row r="265" spans="1:2">
      <c r="A265">
        <v>256</v>
      </c>
      <c r="B265" s="2" t="s">
        <v>1379</v>
      </c>
    </row>
    <row r="266" spans="1:2">
      <c r="A266">
        <v>257</v>
      </c>
      <c r="B266" s="2" t="s">
        <v>1380</v>
      </c>
    </row>
    <row r="267" ht="331.75" spans="1:3">
      <c r="A267">
        <v>258</v>
      </c>
      <c r="B267" s="2" t="s">
        <v>1381</v>
      </c>
      <c r="C267" t="str">
        <f>_xlfn.DISPIMG("ID_0247AB8080D4458AA4E27E5E21901D97",1)</f>
        <v>=DISPIMG("ID_0247AB8080D4458AA4E27E5E21901D97",1)</v>
      </c>
    </row>
    <row r="268" spans="1:2">
      <c r="A268">
        <v>259</v>
      </c>
      <c r="B268" s="2" t="s">
        <v>1382</v>
      </c>
    </row>
    <row r="269" spans="1:2">
      <c r="A269">
        <v>260</v>
      </c>
      <c r="B269" s="2" t="s">
        <v>1383</v>
      </c>
    </row>
    <row r="270" spans="1:2">
      <c r="A270">
        <v>261</v>
      </c>
      <c r="B270" s="2" t="s">
        <v>1384</v>
      </c>
    </row>
    <row r="271" ht="409.5" spans="1:3">
      <c r="A271">
        <v>262</v>
      </c>
      <c r="B271" s="2" t="s">
        <v>1385</v>
      </c>
      <c r="C271" t="str">
        <f>_xlfn.DISPIMG("ID_E948220BD1D74DFB9F592846626EE43A",1)</f>
        <v>=DISPIMG("ID_E948220BD1D74DFB9F592846626EE43A",1)</v>
      </c>
    </row>
    <row r="272" ht="205.7" spans="1:3">
      <c r="A272">
        <v>263</v>
      </c>
      <c r="B272" s="2" t="s">
        <v>1386</v>
      </c>
      <c r="C272" t="str">
        <f>_xlfn.DISPIMG("ID_82E055B2F4BD43CD99B854E6E14A527E",1)</f>
        <v>=DISPIMG("ID_82E055B2F4BD43CD99B854E6E14A527E",1)</v>
      </c>
    </row>
    <row r="273" spans="1:2">
      <c r="A273">
        <v>264</v>
      </c>
      <c r="B273" s="2" t="s">
        <v>1387</v>
      </c>
    </row>
    <row r="274" ht="101.5" spans="1:3">
      <c r="A274">
        <v>265</v>
      </c>
      <c r="B274" t="s">
        <v>1388</v>
      </c>
      <c r="C274" s="2" t="s">
        <v>1389</v>
      </c>
    </row>
    <row r="275" ht="359" customHeight="1" spans="1:3">
      <c r="A275">
        <v>266</v>
      </c>
      <c r="B275" s="2" t="s">
        <v>1390</v>
      </c>
      <c r="C275" s="2" t="str">
        <f>_xlfn.DISPIMG("ID_1A9855C019334B4D8C08277F9393038A",1)</f>
        <v>=DISPIMG("ID_1A9855C019334B4D8C08277F9393038A",1)</v>
      </c>
    </row>
    <row r="276" ht="292.95" spans="1:3">
      <c r="A276">
        <v>267</v>
      </c>
      <c r="B276" t="s">
        <v>1391</v>
      </c>
      <c r="C276" t="str">
        <f>_xlfn.DISPIMG("ID_761E2A8860164C048A0FA80F12338D83",1)</f>
        <v>=DISPIMG("ID_761E2A8860164C048A0FA80F12338D83",1)</v>
      </c>
    </row>
    <row r="277" ht="409.5" spans="1:3">
      <c r="A277">
        <v>268</v>
      </c>
      <c r="B277" s="2" t="s">
        <v>1392</v>
      </c>
      <c r="C277" t="str">
        <f>_xlfn.DISPIMG("ID_29D0FCB9497F4618B72B2B7DFD92E799",1)</f>
        <v>=DISPIMG("ID_29D0FCB9497F4618B72B2B7DFD92E799",1)</v>
      </c>
    </row>
    <row r="278" ht="368" spans="1:3">
      <c r="A278">
        <v>269</v>
      </c>
      <c r="B278" t="s">
        <v>1393</v>
      </c>
      <c r="C278" t="str">
        <f>_xlfn.DISPIMG("ID_F8DEA412FF0648F484CB09E776B1D626",1)</f>
        <v>=DISPIMG("ID_F8DEA412FF0648F484CB09E776B1D626",1)</v>
      </c>
    </row>
    <row r="279" ht="409.5" spans="1:3">
      <c r="A279">
        <v>270</v>
      </c>
      <c r="B279" t="s">
        <v>1394</v>
      </c>
      <c r="C279" t="str">
        <f>_xlfn.DISPIMG("ID_A8AB41A04D1F49568D1F3D45023D8A06",1)</f>
        <v>=DISPIMG("ID_A8AB41A04D1F49568D1F3D45023D8A06",1)</v>
      </c>
    </row>
    <row r="280" ht="409.5" spans="1:3">
      <c r="A280">
        <v>271</v>
      </c>
      <c r="B280" t="s">
        <v>1395</v>
      </c>
      <c r="C280" t="str">
        <f>_xlfn.DISPIMG("ID_94BBC4F8C34740C3B93F978BE00A68CC",1)</f>
        <v>=DISPIMG("ID_94BBC4F8C34740C3B93F978BE00A68CC",1)</v>
      </c>
    </row>
    <row r="281" ht="409.5" spans="1:3">
      <c r="A281">
        <v>272</v>
      </c>
      <c r="B281" t="s">
        <v>1396</v>
      </c>
      <c r="C281" t="str">
        <f>_xlfn.DISPIMG("ID_6A9E5E6836F14CBF8AF464C1D7F09491",1)</f>
        <v>=DISPIMG("ID_6A9E5E6836F14CBF8AF464C1D7F09491",1)</v>
      </c>
    </row>
    <row r="282" ht="215" spans="1:3">
      <c r="A282">
        <v>273</v>
      </c>
      <c r="B282" t="s">
        <v>1397</v>
      </c>
      <c r="C282" t="str">
        <f>_xlfn.DISPIMG("ID_A5FFF570B0AB4453B2EE20CF5A73ADE9",1)</f>
        <v>=DISPIMG("ID_A5FFF570B0AB4453B2EE20CF5A73ADE9",1)</v>
      </c>
    </row>
    <row r="283" ht="409.5" spans="1:3">
      <c r="A283">
        <v>274</v>
      </c>
      <c r="B283" t="s">
        <v>1398</v>
      </c>
      <c r="C283" t="str">
        <f>_xlfn.DISPIMG("ID_68E39A6DBB4E4554BD97AC1EF5B4083C",1)</f>
        <v>=DISPIMG("ID_68E39A6DBB4E4554BD97AC1EF5B4083C",1)</v>
      </c>
    </row>
    <row r="284" ht="409.5" spans="1:3">
      <c r="A284">
        <v>275</v>
      </c>
      <c r="B284" t="s">
        <v>1399</v>
      </c>
      <c r="C284" t="str">
        <f>_xlfn.DISPIMG("ID_F22348E2386444E29BB40B6260D5A776",1)</f>
        <v>=DISPIMG("ID_F22348E2386444E29BB40B6260D5A776",1)</v>
      </c>
    </row>
    <row r="285" ht="409.5" spans="1:3">
      <c r="A285">
        <v>276</v>
      </c>
      <c r="B285" s="2" t="s">
        <v>1400</v>
      </c>
      <c r="C285" t="str">
        <f>_xlfn.DISPIMG("ID_22DE1116EC2844ACAAC3CE8D0F935025",1)</f>
        <v>=DISPIMG("ID_22DE1116EC2844ACAAC3CE8D0F935025",1)</v>
      </c>
    </row>
    <row r="286" spans="1:2">
      <c r="A286">
        <v>278</v>
      </c>
      <c r="B286" t="s">
        <v>1401</v>
      </c>
    </row>
    <row r="287" ht="87" spans="1:3">
      <c r="A287">
        <v>279</v>
      </c>
      <c r="B287" t="s">
        <v>1402</v>
      </c>
      <c r="C287" s="2" t="s">
        <v>1403</v>
      </c>
    </row>
    <row r="288" ht="409.5" spans="1:3">
      <c r="A288">
        <v>280</v>
      </c>
      <c r="B288" s="23" t="s">
        <v>1404</v>
      </c>
      <c r="C288" s="24" t="s">
        <v>1405</v>
      </c>
    </row>
    <row r="291" spans="1:2">
      <c r="A291">
        <v>260</v>
      </c>
      <c r="B291" s="2"/>
    </row>
    <row r="292" spans="1:2">
      <c r="A292">
        <v>261</v>
      </c>
      <c r="B292" s="2"/>
    </row>
    <row r="293" ht="409.5" spans="1:3">
      <c r="A293">
        <v>262</v>
      </c>
      <c r="B293" s="2" t="s">
        <v>1406</v>
      </c>
      <c r="C293" t="str">
        <f>_xlfn.DISPIMG("ID_F0A43C95AEB7473F9E45BAC6E307F621",1)</f>
        <v>=DISPIMG("ID_F0A43C95AEB7473F9E45BAC6E307F621",1)</v>
      </c>
    </row>
    <row r="294" ht="409.5" spans="1:3">
      <c r="A294">
        <v>263</v>
      </c>
      <c r="B294" t="s">
        <v>1407</v>
      </c>
      <c r="C294" t="str">
        <f>_xlfn.DISPIMG("ID_002599EA18E04A8FAB933F61B5C7209F",1)</f>
        <v>=DISPIMG("ID_002599EA18E04A8FAB933F61B5C7209F",1)</v>
      </c>
    </row>
    <row r="295" ht="131" spans="1:3">
      <c r="A295">
        <v>264</v>
      </c>
      <c r="B295" t="s">
        <v>1408</v>
      </c>
      <c r="C295" t="str">
        <f>_xlfn.DISPIMG("ID_325A9796623A418C83C56FC35631D1F4",1)</f>
        <v>=DISPIMG("ID_325A9796623A418C83C56FC35631D1F4",1)</v>
      </c>
    </row>
    <row r="296" ht="409.5" spans="1:3">
      <c r="A296">
        <v>265</v>
      </c>
      <c r="B296" s="2" t="s">
        <v>1409</v>
      </c>
      <c r="C296" t="str">
        <f>_xlfn.DISPIMG("ID_85CCA6B3A0CA4064905150A8D04C224C",1)</f>
        <v>=DISPIMG("ID_85CCA6B3A0CA4064905150A8D04C224C",1)</v>
      </c>
    </row>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29</vt:i4>
      </vt:variant>
    </vt:vector>
  </HeadingPairs>
  <TitlesOfParts>
    <vt:vector size="29" baseType="lpstr">
      <vt:lpstr>DevOps-DevSecOps</vt:lpstr>
      <vt:lpstr>Terraform</vt:lpstr>
      <vt:lpstr>SRE</vt:lpstr>
      <vt:lpstr>Ansible</vt:lpstr>
      <vt:lpstr>Graffana Kibana &amp; Prometheus</vt:lpstr>
      <vt:lpstr>Graffana</vt:lpstr>
      <vt:lpstr>Splunk</vt:lpstr>
      <vt:lpstr>Dynatrace</vt:lpstr>
      <vt:lpstr>Cloud</vt:lpstr>
      <vt:lpstr>Azure Monitoring</vt:lpstr>
      <vt:lpstr>Linux &amp; Networking</vt:lpstr>
      <vt:lpstr>AIOps</vt:lpstr>
      <vt:lpstr>Azure AI</vt:lpstr>
      <vt:lpstr>People Manager</vt:lpstr>
      <vt:lpstr>Docker</vt:lpstr>
      <vt:lpstr>Jenkins</vt:lpstr>
      <vt:lpstr>Shell Scripting</vt:lpstr>
      <vt:lpstr>Database</vt:lpstr>
      <vt:lpstr>ELK</vt:lpstr>
      <vt:lpstr>Git </vt:lpstr>
      <vt:lpstr>Automation Lead</vt:lpstr>
      <vt:lpstr>Python</vt:lpstr>
      <vt:lpstr>Change Management</vt:lpstr>
      <vt:lpstr>Incident &amp; Problem Management </vt:lpstr>
      <vt:lpstr>Process Integration</vt:lpstr>
      <vt:lpstr>Service Improvment</vt:lpstr>
      <vt:lpstr>AppDynamic</vt:lpstr>
      <vt:lpstr>Chef &amp; Puppet</vt:lpstr>
      <vt:lpstr>Cloud Watch ,DataDog &amp; NewRelic</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Shewani, Bharat</dc:creator>
  <cp:lastModifiedBy>Bharat Shewani</cp:lastModifiedBy>
  <dcterms:created xsi:type="dcterms:W3CDTF">2015-06-05T18:17:00Z</dcterms:created>
  <dcterms:modified xsi:type="dcterms:W3CDTF">2025-12-11T02:44:10Z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3D4FA1E8244048308E827DD6540BFD16_12</vt:lpwstr>
  </property>
  <property fmtid="{D5CDD505-2E9C-101B-9397-08002B2CF9AE}" pid="3" name="KSOProductBuildVer">
    <vt:lpwstr>2057-12.2.0.23149</vt:lpwstr>
  </property>
</Properties>
</file>